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9115" yWindow="0" windowWidth="13485" windowHeight="13170"/>
  </bookViews>
  <sheets>
    <sheet name="СВОД_2023" sheetId="14" r:id="rId1"/>
    <sheet name="янв.23" sheetId="15" r:id="rId2"/>
    <sheet name="фев.23" sheetId="16" r:id="rId3"/>
    <sheet name="мар.23" sheetId="17" r:id="rId4"/>
    <sheet name="апр.23" sheetId="18" r:id="rId5"/>
    <sheet name="май.23" sheetId="19" r:id="rId6"/>
    <sheet name="июн.23" sheetId="20" r:id="rId7"/>
    <sheet name="июл.23" sheetId="21" r:id="rId8"/>
    <sheet name="авг.23" sheetId="22" r:id="rId9"/>
    <sheet name="сен.23" sheetId="23" r:id="rId10"/>
    <sheet name="окт.23" sheetId="24" r:id="rId11"/>
    <sheet name="ноя.23" sheetId="25" r:id="rId12"/>
    <sheet name="дек.23" sheetId="26" r:id="rId13"/>
  </sheets>
  <definedNames>
    <definedName name="_xlnm._FilterDatabase" localSheetId="8" hidden="1">авг.23!$A$6:$K$354</definedName>
    <definedName name="_xlnm._FilterDatabase" localSheetId="4" hidden="1">апр.23!$A$6:$O$354</definedName>
    <definedName name="_xlnm._FilterDatabase" localSheetId="12" hidden="1">дек.23!$A$6:$L$354</definedName>
    <definedName name="_xlnm._FilterDatabase" localSheetId="7" hidden="1">июл.23!$A$6:$K$354</definedName>
    <definedName name="_xlnm._FilterDatabase" localSheetId="6" hidden="1">июн.23!$A$6:$K$354</definedName>
    <definedName name="_xlnm._FilterDatabase" localSheetId="5" hidden="1">май.23!$A$6:$L$6</definedName>
    <definedName name="_xlnm._FilterDatabase" localSheetId="3" hidden="1">мар.23!$A$6:$L$354</definedName>
    <definedName name="_xlnm._FilterDatabase" localSheetId="11" hidden="1">ноя.23!$A$6:$L$354</definedName>
    <definedName name="_xlnm._FilterDatabase" localSheetId="10" hidden="1">окт.23!$A$6:$K$354</definedName>
    <definedName name="_xlnm._FilterDatabase" localSheetId="0" hidden="1">СВОД_2023!$A$8:$T$355</definedName>
    <definedName name="_xlnm._FilterDatabase" localSheetId="9" hidden="1">сен.23!$A$6:$K$354</definedName>
    <definedName name="_xlnm._FilterDatabase" localSheetId="2" hidden="1">фев.23!$A$6:$L$354</definedName>
    <definedName name="_xlnm._FilterDatabase" localSheetId="1" hidden="1">янв.23!$A$6:$L$354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2" i="24"/>
  <c r="G353"/>
  <c r="G354"/>
  <c r="G352" i="26"/>
  <c r="G353"/>
  <c r="G354"/>
  <c r="K222" i="16"/>
  <c r="K223"/>
  <c r="J103" i="14"/>
  <c r="I103"/>
  <c r="H103"/>
  <c r="G103"/>
  <c r="F103"/>
  <c r="E101" i="26"/>
  <c r="G101" s="1"/>
  <c r="R103" i="14" s="1"/>
  <c r="E101" i="25"/>
  <c r="G101" s="1"/>
  <c r="Q103" i="14" s="1"/>
  <c r="E101" i="24"/>
  <c r="G101" s="1"/>
  <c r="P103" i="14" s="1"/>
  <c r="E101" i="23"/>
  <c r="G101" s="1"/>
  <c r="O103" i="14" s="1"/>
  <c r="E101" i="22"/>
  <c r="G101" s="1"/>
  <c r="N103" i="14" s="1"/>
  <c r="E101" i="21"/>
  <c r="G101" s="1"/>
  <c r="M103" i="14" s="1"/>
  <c r="G102" i="20"/>
  <c r="E101"/>
  <c r="G101" s="1"/>
  <c r="L103" i="14" s="1"/>
  <c r="E101" i="19"/>
  <c r="G101" s="1"/>
  <c r="E100" i="16"/>
  <c r="E101"/>
  <c r="G101" s="1"/>
  <c r="K101" s="1"/>
  <c r="E101" i="17"/>
  <c r="G101" s="1"/>
  <c r="G101" i="18"/>
  <c r="E101"/>
  <c r="K101" i="15"/>
  <c r="G101"/>
  <c r="E101"/>
  <c r="A178" i="20"/>
  <c r="I282" i="14"/>
  <c r="H282"/>
  <c r="F282"/>
  <c r="E280" i="26"/>
  <c r="G280" s="1"/>
  <c r="R282" i="14" s="1"/>
  <c r="E280" i="25"/>
  <c r="G280" s="1"/>
  <c r="Q282" i="14" s="1"/>
  <c r="E280" i="24"/>
  <c r="G280" s="1"/>
  <c r="P282" i="14" s="1"/>
  <c r="E280" i="23"/>
  <c r="G280" s="1"/>
  <c r="O282" i="14" s="1"/>
  <c r="E280" i="22"/>
  <c r="G280" s="1"/>
  <c r="N282" i="14" s="1"/>
  <c r="E280" i="21"/>
  <c r="G280" s="1"/>
  <c r="M282" i="14" s="1"/>
  <c r="E280" i="20"/>
  <c r="G280" s="1"/>
  <c r="L282" i="14" s="1"/>
  <c r="E280" i="19"/>
  <c r="G280" s="1"/>
  <c r="K282" i="14" s="1"/>
  <c r="E280" i="18"/>
  <c r="G280" s="1"/>
  <c r="J282" i="14" s="1"/>
  <c r="G280" i="17"/>
  <c r="E280"/>
  <c r="E280" i="16"/>
  <c r="G280" s="1"/>
  <c r="E280" i="15"/>
  <c r="G280" s="1"/>
  <c r="K280" s="1"/>
  <c r="K103" i="14" l="1"/>
  <c r="E103" s="1"/>
  <c r="K101" i="19"/>
  <c r="K101" i="20" s="1"/>
  <c r="K101" i="21" s="1"/>
  <c r="K101" i="22" s="1"/>
  <c r="K101" i="23" s="1"/>
  <c r="K101" i="24" s="1"/>
  <c r="K101" i="25" s="1"/>
  <c r="K101" i="26" s="1"/>
  <c r="K101" i="17"/>
  <c r="K101" i="18" s="1"/>
  <c r="G282" i="14"/>
  <c r="E282" s="1"/>
  <c r="K280" i="16"/>
  <c r="K280" i="17" s="1"/>
  <c r="K280" i="18" s="1"/>
  <c r="K280" i="19" s="1"/>
  <c r="K280" i="20" s="1"/>
  <c r="K280" i="21" s="1"/>
  <c r="K280" i="22" s="1"/>
  <c r="K280" i="23" s="1"/>
  <c r="K280" i="24" s="1"/>
  <c r="K280" i="25" s="1"/>
  <c r="K280" i="26" s="1"/>
  <c r="E249" i="16"/>
  <c r="E250"/>
  <c r="E251"/>
  <c r="E252"/>
  <c r="E253"/>
  <c r="E254"/>
  <c r="E255"/>
  <c r="E256"/>
  <c r="E257"/>
  <c r="G352" i="25"/>
  <c r="E352"/>
  <c r="E353"/>
  <c r="G353" s="1"/>
  <c r="E354"/>
  <c r="G354" s="1"/>
  <c r="E159" i="22"/>
  <c r="E160"/>
  <c r="E161"/>
  <c r="F132" i="14"/>
  <c r="E130" i="19"/>
  <c r="G130" s="1"/>
  <c r="K132" i="14" s="1"/>
  <c r="E131" i="19"/>
  <c r="F102" i="14"/>
  <c r="F104"/>
  <c r="H107"/>
  <c r="F107"/>
  <c r="G100" i="26"/>
  <c r="R102" i="14" s="1"/>
  <c r="G102" i="26"/>
  <c r="R104" i="14" s="1"/>
  <c r="G105" i="26"/>
  <c r="R107" i="14" s="1"/>
  <c r="E100" i="26"/>
  <c r="E102"/>
  <c r="E103"/>
  <c r="G103" s="1"/>
  <c r="E104"/>
  <c r="G104" s="1"/>
  <c r="E105"/>
  <c r="E100" i="25"/>
  <c r="G100" s="1"/>
  <c r="Q102" i="14" s="1"/>
  <c r="E102" i="25"/>
  <c r="G102" s="1"/>
  <c r="Q104" i="14" s="1"/>
  <c r="E103" i="25"/>
  <c r="G103" s="1"/>
  <c r="E104"/>
  <c r="G104" s="1"/>
  <c r="E105"/>
  <c r="G105" s="1"/>
  <c r="Q107" i="14" s="1"/>
  <c r="E100" i="24"/>
  <c r="G100" s="1"/>
  <c r="P102" i="14" s="1"/>
  <c r="E102" i="24"/>
  <c r="G102" s="1"/>
  <c r="P104" i="14" s="1"/>
  <c r="E103" i="24"/>
  <c r="G103" s="1"/>
  <c r="E104"/>
  <c r="G104" s="1"/>
  <c r="E105"/>
  <c r="G105" s="1"/>
  <c r="P107" i="14" s="1"/>
  <c r="E100" i="23"/>
  <c r="G100" s="1"/>
  <c r="O102" i="14" s="1"/>
  <c r="E102" i="23"/>
  <c r="G102" s="1"/>
  <c r="O104" i="14" s="1"/>
  <c r="E103" i="23"/>
  <c r="G103" s="1"/>
  <c r="E104"/>
  <c r="G104" s="1"/>
  <c r="E105"/>
  <c r="G105" s="1"/>
  <c r="O107" i="14" s="1"/>
  <c r="E100" i="22"/>
  <c r="G100" s="1"/>
  <c r="N102" i="14" s="1"/>
  <c r="E102" i="22"/>
  <c r="G102" s="1"/>
  <c r="N104" i="14" s="1"/>
  <c r="E103" i="22"/>
  <c r="G103" s="1"/>
  <c r="E104"/>
  <c r="G104" s="1"/>
  <c r="E105"/>
  <c r="G105" s="1"/>
  <c r="N107" i="14" s="1"/>
  <c r="E100" i="21"/>
  <c r="G100" s="1"/>
  <c r="M102" i="14" s="1"/>
  <c r="E102" i="21"/>
  <c r="G102" s="1"/>
  <c r="M104" i="14" s="1"/>
  <c r="E103" i="21"/>
  <c r="G103" s="1"/>
  <c r="E104"/>
  <c r="G104" s="1"/>
  <c r="E105"/>
  <c r="G105" s="1"/>
  <c r="M107" i="14" s="1"/>
  <c r="E100" i="20"/>
  <c r="G100" s="1"/>
  <c r="E102"/>
  <c r="E103"/>
  <c r="G103" s="1"/>
  <c r="E104"/>
  <c r="G104" s="1"/>
  <c r="E105"/>
  <c r="G105" s="1"/>
  <c r="E100" i="19"/>
  <c r="G100" s="1"/>
  <c r="E102"/>
  <c r="G102" s="1"/>
  <c r="E103"/>
  <c r="G103" s="1"/>
  <c r="E104"/>
  <c r="G104" s="1"/>
  <c r="E105"/>
  <c r="G105" s="1"/>
  <c r="G102" i="18"/>
  <c r="J104" i="14" s="1"/>
  <c r="E100" i="18"/>
  <c r="G100" s="1"/>
  <c r="J102" i="14" s="1"/>
  <c r="E102" i="18"/>
  <c r="E103"/>
  <c r="G103" s="1"/>
  <c r="E104"/>
  <c r="G104" s="1"/>
  <c r="E105"/>
  <c r="G105" s="1"/>
  <c r="J107" i="14" s="1"/>
  <c r="E100" i="17"/>
  <c r="G100" s="1"/>
  <c r="I102" i="14" s="1"/>
  <c r="E102" i="17"/>
  <c r="G102" s="1"/>
  <c r="I104" i="14" s="1"/>
  <c r="E103" i="17"/>
  <c r="G103" s="1"/>
  <c r="E104"/>
  <c r="G104" s="1"/>
  <c r="E105"/>
  <c r="G105" s="1"/>
  <c r="I107" i="14" s="1"/>
  <c r="E100" i="15"/>
  <c r="G100" s="1"/>
  <c r="K100" s="1"/>
  <c r="E102"/>
  <c r="G102" s="1"/>
  <c r="G104" i="14" s="1"/>
  <c r="E103" i="15"/>
  <c r="G103" s="1"/>
  <c r="E104"/>
  <c r="G104" s="1"/>
  <c r="E105"/>
  <c r="G105" s="1"/>
  <c r="G107" i="14" s="1"/>
  <c r="G100" i="16"/>
  <c r="H102" i="14" s="1"/>
  <c r="G105" i="16"/>
  <c r="K100" l="1"/>
  <c r="K100" i="17" s="1"/>
  <c r="K100" i="18" s="1"/>
  <c r="K100" i="19" s="1"/>
  <c r="K100" i="20" s="1"/>
  <c r="K100" i="21" s="1"/>
  <c r="K100" i="22" s="1"/>
  <c r="K100" i="23" s="1"/>
  <c r="K100" i="24" s="1"/>
  <c r="K100" i="25" s="1"/>
  <c r="K100" i="26" s="1"/>
  <c r="K105" i="15"/>
  <c r="K105" i="16" s="1"/>
  <c r="K105" i="17" s="1"/>
  <c r="K105" i="18" s="1"/>
  <c r="K105" i="19" s="1"/>
  <c r="K105" i="20" s="1"/>
  <c r="K105" i="21" s="1"/>
  <c r="K105" i="22" s="1"/>
  <c r="K105" i="23" s="1"/>
  <c r="K105" i="24" s="1"/>
  <c r="K105" i="25" s="1"/>
  <c r="K105" i="26" s="1"/>
  <c r="G102" i="14"/>
  <c r="K107"/>
  <c r="K102"/>
  <c r="K104"/>
  <c r="L107"/>
  <c r="L102"/>
  <c r="L104"/>
  <c r="E7" i="15"/>
  <c r="E9" i="20"/>
  <c r="G9" s="1"/>
  <c r="E9" i="19"/>
  <c r="G9" s="1"/>
  <c r="E9" i="17"/>
  <c r="G9" s="1"/>
  <c r="E102" i="14" l="1"/>
  <c r="E107"/>
  <c r="E9" i="16"/>
  <c r="G9" s="1"/>
  <c r="E352" i="15"/>
  <c r="E353"/>
  <c r="E354"/>
  <c r="F23" i="14" l="1"/>
  <c r="E21" i="26"/>
  <c r="G21" s="1"/>
  <c r="R23" i="14" s="1"/>
  <c r="E22" i="26"/>
  <c r="G22" s="1"/>
  <c r="E21" i="25"/>
  <c r="G21" s="1"/>
  <c r="Q23" i="14" s="1"/>
  <c r="E21" i="24"/>
  <c r="G21" s="1"/>
  <c r="P23" i="14" s="1"/>
  <c r="E21" i="23"/>
  <c r="G21" s="1"/>
  <c r="O23" i="14" s="1"/>
  <c r="E21" i="22"/>
  <c r="G21" s="1"/>
  <c r="N23" i="14" s="1"/>
  <c r="E21" i="21"/>
  <c r="G21" s="1"/>
  <c r="M23" i="14" s="1"/>
  <c r="E21" i="20"/>
  <c r="G21" s="1"/>
  <c r="L23" i="14" s="1"/>
  <c r="E21" i="19"/>
  <c r="G21" s="1"/>
  <c r="K23" i="14" s="1"/>
  <c r="E21" i="18"/>
  <c r="G21" s="1"/>
  <c r="J23" i="14" s="1"/>
  <c r="E21" i="17"/>
  <c r="G21" s="1"/>
  <c r="I23" i="14" s="1"/>
  <c r="E21" i="16"/>
  <c r="G21" s="1"/>
  <c r="H23" i="14" s="1"/>
  <c r="E21" i="15"/>
  <c r="G21" s="1"/>
  <c r="K21" s="1"/>
  <c r="B178" i="26"/>
  <c r="B178" i="23"/>
  <c r="K21" i="16" l="1"/>
  <c r="K21" i="17" s="1"/>
  <c r="K21" i="18" s="1"/>
  <c r="K21" i="19" s="1"/>
  <c r="K21" i="20" s="1"/>
  <c r="K21" i="21" s="1"/>
  <c r="K21" i="22" s="1"/>
  <c r="K21" i="23" s="1"/>
  <c r="K21" i="24" s="1"/>
  <c r="K21" i="25" s="1"/>
  <c r="K21" i="26" s="1"/>
  <c r="G23" i="14"/>
  <c r="E23" s="1"/>
  <c r="E354" i="24" l="1"/>
  <c r="E353"/>
  <c r="E352"/>
  <c r="E354" i="23" l="1"/>
  <c r="E353"/>
  <c r="E352"/>
  <c r="B178" i="19" l="1"/>
  <c r="E8" i="18" l="1"/>
  <c r="G8" s="1"/>
  <c r="E9"/>
  <c r="G9" s="1"/>
  <c r="E10"/>
  <c r="G10" s="1"/>
  <c r="E11"/>
  <c r="G11" s="1"/>
  <c r="E12"/>
  <c r="E13"/>
  <c r="E354" i="17" l="1"/>
  <c r="G354" s="1"/>
  <c r="E353"/>
  <c r="G353" s="1"/>
  <c r="E352"/>
  <c r="G352" s="1"/>
  <c r="E354" i="16" l="1"/>
  <c r="G354" s="1"/>
  <c r="E353"/>
  <c r="G353" s="1"/>
  <c r="E352"/>
  <c r="G352" s="1"/>
  <c r="B178" i="15" l="1"/>
  <c r="E354" i="26" l="1"/>
  <c r="E353"/>
  <c r="E352"/>
  <c r="B178" i="24" l="1"/>
  <c r="B178" i="25"/>
  <c r="E353" i="22" l="1"/>
  <c r="G353" s="1"/>
  <c r="E354"/>
  <c r="G354" s="1"/>
  <c r="E352"/>
  <c r="G352" s="1"/>
  <c r="B178"/>
  <c r="E354" i="21" l="1"/>
  <c r="G354" s="1"/>
  <c r="E353"/>
  <c r="G353" s="1"/>
  <c r="E352"/>
  <c r="G352" s="1"/>
  <c r="B178" i="20" l="1"/>
  <c r="B178" i="2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354" i="20" l="1"/>
  <c r="E353"/>
  <c r="E352"/>
  <c r="E354" i="19" l="1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G281" s="1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8"/>
  <c r="E7"/>
  <c r="B178" i="18" l="1"/>
  <c r="B178" i="17" l="1"/>
  <c r="E8" i="15" l="1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8" i="22" l="1"/>
  <c r="G8" s="1"/>
  <c r="E9"/>
  <c r="G9" s="1"/>
  <c r="E10"/>
  <c r="G10" s="1"/>
  <c r="E11"/>
  <c r="G11" s="1"/>
  <c r="E12"/>
  <c r="G12" s="1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8" i="26" l="1"/>
  <c r="G8" s="1"/>
  <c r="E9"/>
  <c r="G9" s="1"/>
  <c r="E10"/>
  <c r="G10" s="1"/>
  <c r="E11"/>
  <c r="G11" s="1"/>
  <c r="E12"/>
  <c r="G12" s="1"/>
  <c r="E13"/>
  <c r="E14"/>
  <c r="G14" s="1"/>
  <c r="E15"/>
  <c r="G15" s="1"/>
  <c r="E16"/>
  <c r="E17"/>
  <c r="E18"/>
  <c r="G18" s="1"/>
  <c r="E19"/>
  <c r="G19" s="1"/>
  <c r="E20"/>
  <c r="G20" s="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E8" i="25" l="1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G120" s="1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G281" s="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G7" s="1"/>
  <c r="E8" i="24" l="1"/>
  <c r="G8" s="1"/>
  <c r="E9"/>
  <c r="G9" s="1"/>
  <c r="E10"/>
  <c r="G10" s="1"/>
  <c r="E11"/>
  <c r="G11" s="1"/>
  <c r="E12"/>
  <c r="G12" s="1"/>
  <c r="E13"/>
  <c r="G13" s="1"/>
  <c r="E14"/>
  <c r="G14" s="1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G330" s="1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B178" i="16"/>
  <c r="E8" i="23" l="1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F10" i="14" l="1"/>
  <c r="F11"/>
  <c r="G11"/>
  <c r="H11"/>
  <c r="R11"/>
  <c r="F12"/>
  <c r="G9" i="25"/>
  <c r="G10"/>
  <c r="G11"/>
  <c r="G12"/>
  <c r="G13"/>
  <c r="G9" i="23"/>
  <c r="G10"/>
  <c r="G11"/>
  <c r="G12"/>
  <c r="G13"/>
  <c r="G14"/>
  <c r="G15"/>
  <c r="G16"/>
  <c r="G17"/>
  <c r="G18"/>
  <c r="G19"/>
  <c r="K9" i="15"/>
  <c r="K9" i="16" s="1"/>
  <c r="E7" i="22" l="1"/>
  <c r="E16" i="21" l="1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E8" i="20" l="1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E14" i="18" l="1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G42" s="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G75" s="1"/>
  <c r="E76"/>
  <c r="G76" s="1"/>
  <c r="E77"/>
  <c r="G77" s="1"/>
  <c r="E78"/>
  <c r="G78" s="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G352" s="1"/>
  <c r="E353"/>
  <c r="G353" s="1"/>
  <c r="E354"/>
  <c r="G354" s="1"/>
  <c r="E7"/>
  <c r="E8" i="17" l="1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E8" i="16" l="1"/>
  <c r="E10"/>
  <c r="G10" s="1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G75" s="1"/>
  <c r="E76"/>
  <c r="G76" s="1"/>
  <c r="E77"/>
  <c r="G77" s="1"/>
  <c r="E78"/>
  <c r="G78" s="1"/>
  <c r="E79"/>
  <c r="G79" s="1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2"/>
  <c r="G102" s="1"/>
  <c r="H104" i="14" s="1"/>
  <c r="E104" s="1"/>
  <c r="E103" i="16"/>
  <c r="G103" s="1"/>
  <c r="E104"/>
  <c r="G104" s="1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7"/>
  <c r="E18" i="15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G351" i="20" l="1"/>
  <c r="G351" i="19" l="1"/>
  <c r="G75" i="15" l="1"/>
  <c r="K75" s="1"/>
  <c r="G74"/>
  <c r="K74" s="1"/>
  <c r="G76" i="14" l="1"/>
  <c r="G77"/>
  <c r="H77"/>
  <c r="F77" l="1"/>
  <c r="F78"/>
  <c r="F79"/>
  <c r="F80"/>
  <c r="F81"/>
  <c r="F82"/>
  <c r="F83"/>
  <c r="F84"/>
  <c r="F86"/>
  <c r="F88"/>
  <c r="F90"/>
  <c r="F91"/>
  <c r="F92"/>
  <c r="F93"/>
  <c r="F94"/>
  <c r="F95"/>
  <c r="F97"/>
  <c r="F98"/>
  <c r="F99"/>
  <c r="F100"/>
  <c r="F101"/>
  <c r="F105"/>
  <c r="F106"/>
  <c r="F108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1"/>
  <c r="F283"/>
  <c r="F284"/>
  <c r="F285"/>
  <c r="F286"/>
  <c r="F287"/>
  <c r="F288"/>
  <c r="F289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G75" i="26"/>
  <c r="R77" i="14" s="1"/>
  <c r="G75" i="25"/>
  <c r="G75" i="24"/>
  <c r="G75" i="23"/>
  <c r="G75" i="22"/>
  <c r="G75" i="21"/>
  <c r="G75" i="20"/>
  <c r="G75" i="19"/>
  <c r="G351" i="18"/>
  <c r="G75" i="17"/>
  <c r="F87" i="14"/>
  <c r="K75" i="16" l="1"/>
  <c r="F89" i="14"/>
  <c r="F109" l="1"/>
  <c r="F178" l="1"/>
  <c r="F290" l="1"/>
  <c r="G351" i="17"/>
  <c r="G351" i="16"/>
  <c r="H353" i="14" s="1"/>
  <c r="F96" l="1"/>
  <c r="G351" i="15" l="1"/>
  <c r="G353" i="14" s="1"/>
  <c r="K351" i="15" l="1"/>
  <c r="K351" i="16" s="1"/>
  <c r="F85" i="14" l="1"/>
  <c r="F13" l="1"/>
  <c r="F14"/>
  <c r="F15"/>
  <c r="F16"/>
  <c r="F17"/>
  <c r="F18"/>
  <c r="F19"/>
  <c r="F20"/>
  <c r="F21"/>
  <c r="F24"/>
  <c r="F25"/>
  <c r="F26"/>
  <c r="F27"/>
  <c r="F28"/>
  <c r="F29"/>
  <c r="F30"/>
  <c r="F31"/>
  <c r="F32"/>
  <c r="F33"/>
  <c r="F36"/>
  <c r="F37"/>
  <c r="F38"/>
  <c r="F39"/>
  <c r="F40"/>
  <c r="F41"/>
  <c r="F42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70"/>
  <c r="F71"/>
  <c r="F72"/>
  <c r="F73"/>
  <c r="F75"/>
  <c r="F76"/>
  <c r="F9"/>
  <c r="G351" i="26"/>
  <c r="R353" i="14" s="1"/>
  <c r="G350" i="26"/>
  <c r="R352" i="14" s="1"/>
  <c r="G349" i="26"/>
  <c r="R351" i="14" s="1"/>
  <c r="G348" i="26"/>
  <c r="R350" i="14" s="1"/>
  <c r="G347" i="26"/>
  <c r="R349" i="14" s="1"/>
  <c r="G346" i="26"/>
  <c r="R348" i="14" s="1"/>
  <c r="G345" i="26"/>
  <c r="R347" i="14" s="1"/>
  <c r="G344" i="26"/>
  <c r="R346" i="14" s="1"/>
  <c r="G343" i="26"/>
  <c r="R345" i="14" s="1"/>
  <c r="G342" i="26"/>
  <c r="R344" i="14" s="1"/>
  <c r="G341" i="26"/>
  <c r="R343" i="14" s="1"/>
  <c r="G340" i="26"/>
  <c r="R342" i="14" s="1"/>
  <c r="G339" i="26"/>
  <c r="R341" i="14" s="1"/>
  <c r="G338" i="26"/>
  <c r="R340" i="14" s="1"/>
  <c r="G337" i="26"/>
  <c r="R339" i="14" s="1"/>
  <c r="G336" i="26"/>
  <c r="R338" i="14" s="1"/>
  <c r="G335" i="26"/>
  <c r="R337" i="14" s="1"/>
  <c r="G334" i="26"/>
  <c r="R336" i="14" s="1"/>
  <c r="G333" i="26"/>
  <c r="R335" i="14" s="1"/>
  <c r="G332" i="26"/>
  <c r="R334" i="14" s="1"/>
  <c r="G331" i="26"/>
  <c r="R333" i="14" s="1"/>
  <c r="G330" i="26"/>
  <c r="R332" i="14" s="1"/>
  <c r="G329" i="26"/>
  <c r="R331" i="14" s="1"/>
  <c r="G328" i="26"/>
  <c r="R330" i="14" s="1"/>
  <c r="G327" i="26"/>
  <c r="R329" i="14" s="1"/>
  <c r="G326" i="26"/>
  <c r="R328" i="14" s="1"/>
  <c r="G325" i="26"/>
  <c r="R327" i="14" s="1"/>
  <c r="G324" i="26"/>
  <c r="R326" i="14" s="1"/>
  <c r="G323" i="26"/>
  <c r="R325" i="14" s="1"/>
  <c r="G322" i="26"/>
  <c r="R324" i="14" s="1"/>
  <c r="G321" i="26"/>
  <c r="R323" i="14" s="1"/>
  <c r="G320" i="26"/>
  <c r="R322" i="14" s="1"/>
  <c r="G319" i="26"/>
  <c r="R321" i="14" s="1"/>
  <c r="G318" i="26"/>
  <c r="R320" i="14" s="1"/>
  <c r="G317" i="26"/>
  <c r="R319" i="14" s="1"/>
  <c r="G316" i="26"/>
  <c r="R318" i="14" s="1"/>
  <c r="G315" i="26"/>
  <c r="R317" i="14" s="1"/>
  <c r="G314" i="26"/>
  <c r="R316" i="14" s="1"/>
  <c r="G313" i="26"/>
  <c r="R315" i="14" s="1"/>
  <c r="G312" i="26"/>
  <c r="R314" i="14" s="1"/>
  <c r="G311" i="26"/>
  <c r="R313" i="14" s="1"/>
  <c r="G310" i="26"/>
  <c r="R312" i="14" s="1"/>
  <c r="G309" i="26"/>
  <c r="R311" i="14" s="1"/>
  <c r="G308" i="26"/>
  <c r="R310" i="14" s="1"/>
  <c r="G307" i="26"/>
  <c r="R309" i="14" s="1"/>
  <c r="G306" i="26"/>
  <c r="R308" i="14" s="1"/>
  <c r="G305" i="26"/>
  <c r="R307" i="14" s="1"/>
  <c r="G304" i="26"/>
  <c r="R306" i="14" s="1"/>
  <c r="G303" i="26"/>
  <c r="R305" i="14" s="1"/>
  <c r="G302" i="26"/>
  <c r="R304" i="14" s="1"/>
  <c r="G301" i="26"/>
  <c r="R303" i="14" s="1"/>
  <c r="G300" i="26"/>
  <c r="R302" i="14" s="1"/>
  <c r="G299" i="26"/>
  <c r="R301" i="14" s="1"/>
  <c r="G298" i="26"/>
  <c r="R300" i="14" s="1"/>
  <c r="G297" i="26"/>
  <c r="R299" i="14" s="1"/>
  <c r="G296" i="26"/>
  <c r="R298" i="14" s="1"/>
  <c r="G295" i="26"/>
  <c r="R297" i="14" s="1"/>
  <c r="G294" i="26"/>
  <c r="R296" i="14" s="1"/>
  <c r="G293" i="26"/>
  <c r="R295" i="14" s="1"/>
  <c r="G292" i="26"/>
  <c r="R294" i="14" s="1"/>
  <c r="G291" i="26"/>
  <c r="R293" i="14" s="1"/>
  <c r="G290" i="26"/>
  <c r="R292" i="14" s="1"/>
  <c r="G289" i="26"/>
  <c r="R291" i="14" s="1"/>
  <c r="G288" i="26"/>
  <c r="R290" i="14" s="1"/>
  <c r="G287" i="26"/>
  <c r="R289" i="14" s="1"/>
  <c r="G286" i="26"/>
  <c r="R288" i="14" s="1"/>
  <c r="G285" i="26"/>
  <c r="R287" i="14" s="1"/>
  <c r="G284" i="26"/>
  <c r="R286" i="14" s="1"/>
  <c r="G283" i="26"/>
  <c r="R285" i="14" s="1"/>
  <c r="G282" i="26"/>
  <c r="R284" i="14" s="1"/>
  <c r="G281" i="26"/>
  <c r="R283" i="14" s="1"/>
  <c r="G279" i="26"/>
  <c r="R281" i="14" s="1"/>
  <c r="G278" i="26"/>
  <c r="R280" i="14" s="1"/>
  <c r="G277" i="26"/>
  <c r="R279" i="14" s="1"/>
  <c r="G276" i="26"/>
  <c r="R278" i="14" s="1"/>
  <c r="G275" i="26"/>
  <c r="R277" i="14" s="1"/>
  <c r="G274" i="26"/>
  <c r="R276" i="14" s="1"/>
  <c r="G273" i="26"/>
  <c r="R275" i="14" s="1"/>
  <c r="G272" i="26"/>
  <c r="R274" i="14" s="1"/>
  <c r="G271" i="26"/>
  <c r="R273" i="14" s="1"/>
  <c r="G270" i="26"/>
  <c r="R272" i="14" s="1"/>
  <c r="G269" i="26"/>
  <c r="R271" i="14" s="1"/>
  <c r="G268" i="26"/>
  <c r="R270" i="14" s="1"/>
  <c r="G267" i="26"/>
  <c r="R269" i="14" s="1"/>
  <c r="G266" i="26"/>
  <c r="R268" i="14" s="1"/>
  <c r="G265" i="26"/>
  <c r="R267" i="14" s="1"/>
  <c r="G264" i="26"/>
  <c r="R266" i="14" s="1"/>
  <c r="G263" i="26"/>
  <c r="R265" i="14" s="1"/>
  <c r="G262" i="26"/>
  <c r="R264" i="14" s="1"/>
  <c r="G261" i="26"/>
  <c r="R263" i="14" s="1"/>
  <c r="G260" i="26"/>
  <c r="R262" i="14" s="1"/>
  <c r="G259" i="26"/>
  <c r="R261" i="14" s="1"/>
  <c r="G258" i="26"/>
  <c r="R260" i="14" s="1"/>
  <c r="G257" i="26"/>
  <c r="R259" i="14" s="1"/>
  <c r="G256" i="26"/>
  <c r="R258" i="14" s="1"/>
  <c r="G255" i="26"/>
  <c r="R257" i="14" s="1"/>
  <c r="G254" i="26"/>
  <c r="R256" i="14" s="1"/>
  <c r="G253" i="26"/>
  <c r="R255" i="14" s="1"/>
  <c r="G252" i="26"/>
  <c r="R254" i="14" s="1"/>
  <c r="G251" i="26"/>
  <c r="R253" i="14" s="1"/>
  <c r="G250" i="26"/>
  <c r="R252" i="14" s="1"/>
  <c r="G249" i="26"/>
  <c r="R251" i="14" s="1"/>
  <c r="G248" i="26"/>
  <c r="R250" i="14" s="1"/>
  <c r="G247" i="26"/>
  <c r="R249" i="14" s="1"/>
  <c r="G246" i="26"/>
  <c r="R248" i="14" s="1"/>
  <c r="G245" i="26"/>
  <c r="R247" i="14" s="1"/>
  <c r="G244" i="26"/>
  <c r="R246" i="14" s="1"/>
  <c r="G243" i="26"/>
  <c r="R245" i="14" s="1"/>
  <c r="G242" i="26"/>
  <c r="R244" i="14" s="1"/>
  <c r="G241" i="26"/>
  <c r="R243" i="14" s="1"/>
  <c r="G240" i="26"/>
  <c r="R242" i="14" s="1"/>
  <c r="G239" i="26"/>
  <c r="R241" i="14" s="1"/>
  <c r="G238" i="26"/>
  <c r="R240" i="14" s="1"/>
  <c r="G237" i="26"/>
  <c r="R239" i="14" s="1"/>
  <c r="G236" i="26"/>
  <c r="R238" i="14" s="1"/>
  <c r="G235" i="26"/>
  <c r="R237" i="14" s="1"/>
  <c r="G234" i="26"/>
  <c r="R236" i="14" s="1"/>
  <c r="G233" i="26"/>
  <c r="R235" i="14" s="1"/>
  <c r="G232" i="26"/>
  <c r="R234" i="14" s="1"/>
  <c r="G231" i="26"/>
  <c r="R233" i="14" s="1"/>
  <c r="G230" i="26"/>
  <c r="R232" i="14" s="1"/>
  <c r="G229" i="26"/>
  <c r="R231" i="14" s="1"/>
  <c r="G228" i="26"/>
  <c r="R230" i="14" s="1"/>
  <c r="G227" i="26"/>
  <c r="R229" i="14" s="1"/>
  <c r="G226" i="26"/>
  <c r="R228" i="14" s="1"/>
  <c r="G225" i="26"/>
  <c r="R227" i="14" s="1"/>
  <c r="G224" i="26"/>
  <c r="R226" i="14" s="1"/>
  <c r="G223" i="26"/>
  <c r="R225" i="14" s="1"/>
  <c r="G222" i="26"/>
  <c r="R224" i="14" s="1"/>
  <c r="G221" i="26"/>
  <c r="R223" i="14" s="1"/>
  <c r="G220" i="26"/>
  <c r="R222" i="14" s="1"/>
  <c r="G219" i="26"/>
  <c r="R221" i="14" s="1"/>
  <c r="G218" i="26"/>
  <c r="R220" i="14" s="1"/>
  <c r="G217" i="26"/>
  <c r="R219" i="14" s="1"/>
  <c r="G216" i="26"/>
  <c r="R218" i="14" s="1"/>
  <c r="G215" i="26"/>
  <c r="R217" i="14" s="1"/>
  <c r="G214" i="26"/>
  <c r="R216" i="14" s="1"/>
  <c r="G213" i="26"/>
  <c r="R215" i="14" s="1"/>
  <c r="G212" i="26"/>
  <c r="R214" i="14" s="1"/>
  <c r="G211" i="26"/>
  <c r="R213" i="14" s="1"/>
  <c r="G210" i="26"/>
  <c r="R212" i="14" s="1"/>
  <c r="G209" i="26"/>
  <c r="R211" i="14" s="1"/>
  <c r="G208" i="26"/>
  <c r="R210" i="14" s="1"/>
  <c r="G207" i="26"/>
  <c r="R209" i="14" s="1"/>
  <c r="G206" i="26"/>
  <c r="R208" i="14" s="1"/>
  <c r="G205" i="26"/>
  <c r="R207" i="14" s="1"/>
  <c r="G204" i="26"/>
  <c r="R206" i="14" s="1"/>
  <c r="G203" i="26"/>
  <c r="R205" i="14" s="1"/>
  <c r="G202" i="26"/>
  <c r="R204" i="14" s="1"/>
  <c r="G201" i="26"/>
  <c r="R203" i="14" s="1"/>
  <c r="G200" i="26"/>
  <c r="R202" i="14" s="1"/>
  <c r="G199" i="26"/>
  <c r="R201" i="14" s="1"/>
  <c r="G198" i="26"/>
  <c r="R200" i="14" s="1"/>
  <c r="G197" i="26"/>
  <c r="R199" i="14" s="1"/>
  <c r="G196" i="26"/>
  <c r="R198" i="14" s="1"/>
  <c r="G195" i="26"/>
  <c r="R197" i="14" s="1"/>
  <c r="G194" i="26"/>
  <c r="R196" i="14" s="1"/>
  <c r="G193" i="26"/>
  <c r="R195" i="14" s="1"/>
  <c r="G192" i="26"/>
  <c r="R194" i="14" s="1"/>
  <c r="G191" i="26"/>
  <c r="R193" i="14" s="1"/>
  <c r="G190" i="26"/>
  <c r="R192" i="14" s="1"/>
  <c r="G189" i="26"/>
  <c r="R191" i="14" s="1"/>
  <c r="G188" i="26"/>
  <c r="R190" i="14" s="1"/>
  <c r="G187" i="26"/>
  <c r="R189" i="14" s="1"/>
  <c r="G186" i="26"/>
  <c r="R188" i="14" s="1"/>
  <c r="G185" i="26"/>
  <c r="R187" i="14" s="1"/>
  <c r="G184" i="26"/>
  <c r="R186" i="14" s="1"/>
  <c r="G183" i="26"/>
  <c r="R185" i="14" s="1"/>
  <c r="G182" i="26"/>
  <c r="R184" i="14" s="1"/>
  <c r="G181" i="26"/>
  <c r="R183" i="14" s="1"/>
  <c r="G180" i="26"/>
  <c r="R182" i="14" s="1"/>
  <c r="G179" i="26"/>
  <c r="R181" i="14" s="1"/>
  <c r="G178" i="26"/>
  <c r="R180" i="14" s="1"/>
  <c r="G177" i="26"/>
  <c r="R179" i="14" s="1"/>
  <c r="G176" i="26"/>
  <c r="R178" i="14" s="1"/>
  <c r="G175" i="26"/>
  <c r="R177" i="14" s="1"/>
  <c r="G174" i="26"/>
  <c r="R176" i="14" s="1"/>
  <c r="G173" i="26"/>
  <c r="R175" i="14" s="1"/>
  <c r="G172" i="26"/>
  <c r="R174" i="14" s="1"/>
  <c r="G171" i="26"/>
  <c r="R173" i="14" s="1"/>
  <c r="G170" i="26"/>
  <c r="R172" i="14" s="1"/>
  <c r="G169" i="26"/>
  <c r="R171" i="14" s="1"/>
  <c r="G168" i="26"/>
  <c r="R170" i="14" s="1"/>
  <c r="G167" i="26"/>
  <c r="R169" i="14" s="1"/>
  <c r="G166" i="26"/>
  <c r="R168" i="14" s="1"/>
  <c r="G165" i="26"/>
  <c r="R167" i="14" s="1"/>
  <c r="G164" i="26"/>
  <c r="R166" i="14" s="1"/>
  <c r="G163" i="26"/>
  <c r="R165" i="14" s="1"/>
  <c r="G162" i="26"/>
  <c r="R164" i="14" s="1"/>
  <c r="G161" i="26"/>
  <c r="R163" i="14" s="1"/>
  <c r="G160" i="26"/>
  <c r="R162" i="14" s="1"/>
  <c r="G159" i="26"/>
  <c r="R161" i="14" s="1"/>
  <c r="G158" i="26"/>
  <c r="R160" i="14" s="1"/>
  <c r="G157" i="26"/>
  <c r="R159" i="14" s="1"/>
  <c r="G156" i="26"/>
  <c r="R158" i="14" s="1"/>
  <c r="G155" i="26"/>
  <c r="R157" i="14" s="1"/>
  <c r="G154" i="26"/>
  <c r="R156" i="14" s="1"/>
  <c r="G153" i="26"/>
  <c r="R155" i="14" s="1"/>
  <c r="G152" i="26"/>
  <c r="R154" i="14" s="1"/>
  <c r="G151" i="26"/>
  <c r="R153" i="14" s="1"/>
  <c r="G150" i="26"/>
  <c r="R152" i="14" s="1"/>
  <c r="G149" i="26"/>
  <c r="R151" i="14" s="1"/>
  <c r="G148" i="26"/>
  <c r="R150" i="14" s="1"/>
  <c r="G147" i="26"/>
  <c r="R149" i="14" s="1"/>
  <c r="G146" i="26"/>
  <c r="R148" i="14" s="1"/>
  <c r="G145" i="26"/>
  <c r="R147" i="14" s="1"/>
  <c r="G144" i="26"/>
  <c r="R146" i="14" s="1"/>
  <c r="G143" i="26"/>
  <c r="R145" i="14" s="1"/>
  <c r="G142" i="26"/>
  <c r="R144" i="14" s="1"/>
  <c r="G140" i="26"/>
  <c r="R142" i="14" s="1"/>
  <c r="G139" i="26"/>
  <c r="R141" i="14" s="1"/>
  <c r="G138" i="26"/>
  <c r="R140" i="14" s="1"/>
  <c r="G137" i="26"/>
  <c r="R139" i="14" s="1"/>
  <c r="G136" i="26"/>
  <c r="R138" i="14" s="1"/>
  <c r="G135" i="26"/>
  <c r="R137" i="14" s="1"/>
  <c r="G134" i="26"/>
  <c r="R136" i="14" s="1"/>
  <c r="G133" i="26"/>
  <c r="R135" i="14" s="1"/>
  <c r="G132" i="26"/>
  <c r="R134" i="14" s="1"/>
  <c r="G131" i="26"/>
  <c r="R133" i="14" s="1"/>
  <c r="G130" i="26"/>
  <c r="R132" i="14" s="1"/>
  <c r="G129" i="26"/>
  <c r="R131" i="14" s="1"/>
  <c r="G128" i="26"/>
  <c r="R130" i="14" s="1"/>
  <c r="G127" i="26"/>
  <c r="R129" i="14" s="1"/>
  <c r="G126" i="26"/>
  <c r="R128" i="14" s="1"/>
  <c r="G125" i="26"/>
  <c r="R127" i="14" s="1"/>
  <c r="G124" i="26"/>
  <c r="R126" i="14" s="1"/>
  <c r="G123" i="26"/>
  <c r="R125" i="14" s="1"/>
  <c r="G122" i="26"/>
  <c r="R124" i="14" s="1"/>
  <c r="G121" i="26"/>
  <c r="R123" i="14" s="1"/>
  <c r="G119" i="26"/>
  <c r="R121" i="14" s="1"/>
  <c r="G118" i="26"/>
  <c r="R120" i="14" s="1"/>
  <c r="G117" i="26"/>
  <c r="R119" i="14" s="1"/>
  <c r="G116" i="26"/>
  <c r="R118" i="14" s="1"/>
  <c r="G115" i="26"/>
  <c r="R117" i="14" s="1"/>
  <c r="G114" i="26"/>
  <c r="R116" i="14" s="1"/>
  <c r="G113" i="26"/>
  <c r="R115" i="14" s="1"/>
  <c r="G112" i="26"/>
  <c r="R114" i="14" s="1"/>
  <c r="G111" i="26"/>
  <c r="R113" i="14" s="1"/>
  <c r="G110" i="26"/>
  <c r="R112" i="14" s="1"/>
  <c r="G109" i="26"/>
  <c r="R111" i="14" s="1"/>
  <c r="G108" i="26"/>
  <c r="R110" i="14" s="1"/>
  <c r="G107" i="26"/>
  <c r="R109" i="14" s="1"/>
  <c r="G106" i="26"/>
  <c r="R108" i="14" s="1"/>
  <c r="R106"/>
  <c r="R105"/>
  <c r="G99" i="26"/>
  <c r="R101" i="14" s="1"/>
  <c r="G98" i="26"/>
  <c r="R100" i="14" s="1"/>
  <c r="G97" i="26"/>
  <c r="R99" i="14" s="1"/>
  <c r="G96" i="26"/>
  <c r="R98" i="14" s="1"/>
  <c r="G95" i="26"/>
  <c r="R97" i="14" s="1"/>
  <c r="G94" i="26"/>
  <c r="R96" i="14" s="1"/>
  <c r="G93" i="26"/>
  <c r="R95" i="14" s="1"/>
  <c r="G92" i="26"/>
  <c r="R94" i="14" s="1"/>
  <c r="G91" i="26"/>
  <c r="R93" i="14" s="1"/>
  <c r="G90" i="26"/>
  <c r="R92" i="14" s="1"/>
  <c r="G89" i="26"/>
  <c r="R91" i="14" s="1"/>
  <c r="G88" i="26"/>
  <c r="R90" i="14" s="1"/>
  <c r="G87" i="26"/>
  <c r="R89" i="14" s="1"/>
  <c r="G86" i="26"/>
  <c r="R88" i="14" s="1"/>
  <c r="G85" i="26"/>
  <c r="R87" i="14" s="1"/>
  <c r="G84" i="26"/>
  <c r="R86" i="14" s="1"/>
  <c r="G83" i="26"/>
  <c r="R85" i="14" s="1"/>
  <c r="G82" i="26"/>
  <c r="R84" i="14" s="1"/>
  <c r="G81" i="26"/>
  <c r="R83" i="14" s="1"/>
  <c r="G80" i="26"/>
  <c r="R82" i="14" s="1"/>
  <c r="G79" i="26"/>
  <c r="R81" i="14" s="1"/>
  <c r="G78" i="26"/>
  <c r="R80" i="14" s="1"/>
  <c r="G77" i="26"/>
  <c r="R79" i="14" s="1"/>
  <c r="G76" i="26"/>
  <c r="R78" i="14" s="1"/>
  <c r="G74" i="26"/>
  <c r="R76" i="14" s="1"/>
  <c r="G73" i="26"/>
  <c r="R75" i="14" s="1"/>
  <c r="G72" i="26"/>
  <c r="R74" i="14" s="1"/>
  <c r="G71" i="26"/>
  <c r="R73" i="14" s="1"/>
  <c r="G70" i="26"/>
  <c r="R72" i="14" s="1"/>
  <c r="G69" i="26"/>
  <c r="R71" i="14" s="1"/>
  <c r="G68" i="26"/>
  <c r="R70" i="14" s="1"/>
  <c r="G67" i="26"/>
  <c r="R69" i="14" s="1"/>
  <c r="G66" i="26"/>
  <c r="R68" i="14" s="1"/>
  <c r="G65" i="26"/>
  <c r="R67" i="14" s="1"/>
  <c r="G64" i="26"/>
  <c r="R66" i="14" s="1"/>
  <c r="G63" i="26"/>
  <c r="R65" i="14" s="1"/>
  <c r="G62" i="26"/>
  <c r="R64" i="14" s="1"/>
  <c r="G61" i="26"/>
  <c r="R63" i="14" s="1"/>
  <c r="G60" i="26"/>
  <c r="R62" i="14" s="1"/>
  <c r="G59" i="26"/>
  <c r="R61" i="14" s="1"/>
  <c r="G58" i="26"/>
  <c r="R60" i="14" s="1"/>
  <c r="G57" i="26"/>
  <c r="R59" i="14" s="1"/>
  <c r="G56" i="26"/>
  <c r="R58" i="14" s="1"/>
  <c r="G55" i="26"/>
  <c r="R57" i="14" s="1"/>
  <c r="G54" i="26"/>
  <c r="R56" i="14" s="1"/>
  <c r="G53" i="26"/>
  <c r="R55" i="14" s="1"/>
  <c r="G52" i="26"/>
  <c r="R54" i="14" s="1"/>
  <c r="G51" i="26"/>
  <c r="R53" i="14" s="1"/>
  <c r="G50" i="26"/>
  <c r="R52" i="14" s="1"/>
  <c r="G49" i="26"/>
  <c r="R51" i="14" s="1"/>
  <c r="G48" i="26"/>
  <c r="R50" i="14" s="1"/>
  <c r="G47" i="26"/>
  <c r="R49" i="14" s="1"/>
  <c r="G46" i="26"/>
  <c r="R48" i="14" s="1"/>
  <c r="G45" i="26"/>
  <c r="R47" i="14" s="1"/>
  <c r="G44" i="26"/>
  <c r="R46" i="14" s="1"/>
  <c r="G43" i="26"/>
  <c r="R45" i="14" s="1"/>
  <c r="G42" i="26"/>
  <c r="R44" i="14" s="1"/>
  <c r="G41" i="26"/>
  <c r="R43" i="14" s="1"/>
  <c r="G40" i="26"/>
  <c r="R42" i="14" s="1"/>
  <c r="G39" i="26"/>
  <c r="R41" i="14" s="1"/>
  <c r="G38" i="26"/>
  <c r="R40" i="14" s="1"/>
  <c r="G37" i="26"/>
  <c r="R39" i="14" s="1"/>
  <c r="G36" i="26"/>
  <c r="R38" i="14" s="1"/>
  <c r="G35" i="26"/>
  <c r="R37" i="14" s="1"/>
  <c r="G34" i="26"/>
  <c r="R36" i="14" s="1"/>
  <c r="G33" i="26"/>
  <c r="R35" i="14" s="1"/>
  <c r="G32" i="26"/>
  <c r="R34" i="14" s="1"/>
  <c r="G31" i="26"/>
  <c r="R33" i="14" s="1"/>
  <c r="G30" i="26"/>
  <c r="R32" i="14" s="1"/>
  <c r="G29" i="26"/>
  <c r="R31" i="14" s="1"/>
  <c r="G28" i="26"/>
  <c r="R30" i="14" s="1"/>
  <c r="G27" i="26"/>
  <c r="R29" i="14" s="1"/>
  <c r="G26" i="26"/>
  <c r="R28" i="14" s="1"/>
  <c r="G25" i="26"/>
  <c r="R27" i="14" s="1"/>
  <c r="G24" i="26"/>
  <c r="R26" i="14" s="1"/>
  <c r="G23" i="26"/>
  <c r="R25" i="14" s="1"/>
  <c r="R24"/>
  <c r="R22"/>
  <c r="R21"/>
  <c r="R20"/>
  <c r="G17" i="26"/>
  <c r="R19" i="14" s="1"/>
  <c r="G16" i="26"/>
  <c r="G13"/>
  <c r="R12" i="14"/>
  <c r="R10"/>
  <c r="G7" i="26"/>
  <c r="R9" i="14" s="1"/>
  <c r="R14" l="1"/>
  <c r="R18"/>
  <c r="R17"/>
  <c r="R15"/>
  <c r="R13"/>
  <c r="R16"/>
  <c r="G120" i="26"/>
  <c r="R122" i="14" s="1"/>
  <c r="G141" i="26"/>
  <c r="R143" i="14" s="1"/>
  <c r="F69"/>
  <c r="F22" l="1"/>
  <c r="G351" i="25" l="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Q306" i="14" s="1"/>
  <c r="G303" i="25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Q225" i="14" s="1"/>
  <c r="G222" i="25"/>
  <c r="G221"/>
  <c r="G220"/>
  <c r="G219"/>
  <c r="G218"/>
  <c r="G217"/>
  <c r="Q219" i="14" s="1"/>
  <c r="G216" i="25"/>
  <c r="G215"/>
  <c r="Q217" i="14" s="1"/>
  <c r="G214" i="25"/>
  <c r="G213"/>
  <c r="G212"/>
  <c r="G211"/>
  <c r="Q213" i="14" s="1"/>
  <c r="G210" i="25"/>
  <c r="G209"/>
  <c r="Q211" i="14" s="1"/>
  <c r="G208" i="25"/>
  <c r="G207"/>
  <c r="Q209" i="14" s="1"/>
  <c r="G206" i="25"/>
  <c r="Q208" i="14" s="1"/>
  <c r="G205" i="25"/>
  <c r="G204"/>
  <c r="Q13" i="14" s="1"/>
  <c r="G203" i="25"/>
  <c r="Q205" i="14" s="1"/>
  <c r="G202" i="25"/>
  <c r="Q204" i="14" s="1"/>
  <c r="G201" i="25"/>
  <c r="G200"/>
  <c r="G199"/>
  <c r="G198"/>
  <c r="G197"/>
  <c r="G196"/>
  <c r="Q198" i="14" s="1"/>
  <c r="G195" i="25"/>
  <c r="Q197" i="14" s="1"/>
  <c r="G194" i="25"/>
  <c r="Q196" i="14" s="1"/>
  <c r="G193" i="25"/>
  <c r="G192"/>
  <c r="G191"/>
  <c r="G190"/>
  <c r="G189"/>
  <c r="G188"/>
  <c r="G187"/>
  <c r="Q189" i="14" s="1"/>
  <c r="G186" i="25"/>
  <c r="G185"/>
  <c r="Q187" i="14" s="1"/>
  <c r="G184" i="25"/>
  <c r="G183"/>
  <c r="Q185" i="14" s="1"/>
  <c r="G182" i="25"/>
  <c r="G181"/>
  <c r="G180"/>
  <c r="Q182" i="14" s="1"/>
  <c r="G179" i="25"/>
  <c r="Q181" i="14" s="1"/>
  <c r="G178" i="25"/>
  <c r="G177"/>
  <c r="G176"/>
  <c r="G175"/>
  <c r="G174"/>
  <c r="G173"/>
  <c r="G172"/>
  <c r="G171"/>
  <c r="Q173" i="14" s="1"/>
  <c r="G170" i="25"/>
  <c r="G169"/>
  <c r="G168"/>
  <c r="G167"/>
  <c r="Q169" i="14" s="1"/>
  <c r="G166" i="25"/>
  <c r="G165"/>
  <c r="Q167" i="14" s="1"/>
  <c r="G164" i="25"/>
  <c r="Q166" i="14" s="1"/>
  <c r="G163" i="25"/>
  <c r="Q165" i="14" s="1"/>
  <c r="G162" i="25"/>
  <c r="G161"/>
  <c r="G160"/>
  <c r="G159"/>
  <c r="G158"/>
  <c r="G157"/>
  <c r="G156"/>
  <c r="G155"/>
  <c r="Q157" i="14" s="1"/>
  <c r="G154" i="25"/>
  <c r="G153"/>
  <c r="Q155" i="14" s="1"/>
  <c r="G152" i="25"/>
  <c r="Q154" i="14" s="1"/>
  <c r="G151" i="25"/>
  <c r="Q153" i="14" s="1"/>
  <c r="G150" i="25"/>
  <c r="G149"/>
  <c r="G148"/>
  <c r="G147"/>
  <c r="Q149" i="14" s="1"/>
  <c r="G146" i="25"/>
  <c r="G145"/>
  <c r="G144"/>
  <c r="G143"/>
  <c r="Q145" i="14" s="1"/>
  <c r="G142" i="25"/>
  <c r="G141"/>
  <c r="G140"/>
  <c r="G139"/>
  <c r="Q141" i="14" s="1"/>
  <c r="G138" i="25"/>
  <c r="G137"/>
  <c r="Q139" i="14" s="1"/>
  <c r="G136" i="25"/>
  <c r="G135"/>
  <c r="Q137" i="14" s="1"/>
  <c r="G134" i="25"/>
  <c r="G133"/>
  <c r="G132"/>
  <c r="G131"/>
  <c r="Q133" i="14" s="1"/>
  <c r="G130" i="25"/>
  <c r="G129"/>
  <c r="G128"/>
  <c r="G127"/>
  <c r="G126"/>
  <c r="G125"/>
  <c r="Q127" i="14" s="1"/>
  <c r="G124" i="25"/>
  <c r="G123"/>
  <c r="Q125" i="14" s="1"/>
  <c r="G122" i="25"/>
  <c r="G121"/>
  <c r="G119"/>
  <c r="Q121" i="14" s="1"/>
  <c r="G118" i="25"/>
  <c r="G117"/>
  <c r="Q119" i="14" s="1"/>
  <c r="G116" i="25"/>
  <c r="G115"/>
  <c r="G114"/>
  <c r="Q116" i="14" s="1"/>
  <c r="G113" i="25"/>
  <c r="G112"/>
  <c r="G111"/>
  <c r="G110"/>
  <c r="Q112" i="14" s="1"/>
  <c r="G109" i="25"/>
  <c r="G108"/>
  <c r="G107"/>
  <c r="Q109" i="14" s="1"/>
  <c r="G106" i="25"/>
  <c r="G99"/>
  <c r="G98"/>
  <c r="G97"/>
  <c r="G96"/>
  <c r="Q98" i="14" s="1"/>
  <c r="G95" i="25"/>
  <c r="G94"/>
  <c r="Q96" i="14" s="1"/>
  <c r="G93" i="25"/>
  <c r="Q95" i="14" s="1"/>
  <c r="G92" i="25"/>
  <c r="Q94" i="14" s="1"/>
  <c r="G91" i="25"/>
  <c r="G90"/>
  <c r="G89"/>
  <c r="G88"/>
  <c r="Q90" i="14" s="1"/>
  <c r="G87" i="25"/>
  <c r="G86"/>
  <c r="Q88" i="14" s="1"/>
  <c r="G85" i="25"/>
  <c r="G84"/>
  <c r="Q86" i="14" s="1"/>
  <c r="G83" i="25"/>
  <c r="G82"/>
  <c r="Q84" i="14" s="1"/>
  <c r="G81" i="25"/>
  <c r="G80"/>
  <c r="Q82" i="14" s="1"/>
  <c r="G79" i="25"/>
  <c r="G78"/>
  <c r="G77"/>
  <c r="G76"/>
  <c r="G74"/>
  <c r="G73"/>
  <c r="G72"/>
  <c r="G71"/>
  <c r="Q73" i="14" s="1"/>
  <c r="G70" i="25"/>
  <c r="G69"/>
  <c r="G68"/>
  <c r="Q70" i="14" s="1"/>
  <c r="G67" i="25"/>
  <c r="G66"/>
  <c r="G65"/>
  <c r="G64"/>
  <c r="G63"/>
  <c r="Q65" i="14" s="1"/>
  <c r="G62" i="25"/>
  <c r="G61"/>
  <c r="G60"/>
  <c r="Q62" i="14" s="1"/>
  <c r="G59" i="25"/>
  <c r="Q61" i="14" s="1"/>
  <c r="G58" i="25"/>
  <c r="G57"/>
  <c r="G56"/>
  <c r="G55"/>
  <c r="Q57" i="14" s="1"/>
  <c r="G54" i="25"/>
  <c r="G53"/>
  <c r="G52"/>
  <c r="Q54" i="14" s="1"/>
  <c r="G51" i="25"/>
  <c r="Q53" i="14" s="1"/>
  <c r="G50" i="25"/>
  <c r="G49"/>
  <c r="Q51" i="14" s="1"/>
  <c r="G48" i="25"/>
  <c r="G47"/>
  <c r="G46"/>
  <c r="G45"/>
  <c r="Q47" i="14" s="1"/>
  <c r="G44" i="25"/>
  <c r="Q46" i="14" s="1"/>
  <c r="G43" i="25"/>
  <c r="Q45" i="14" s="1"/>
  <c r="G42" i="25"/>
  <c r="Q44" i="14" s="1"/>
  <c r="G41" i="25"/>
  <c r="G40"/>
  <c r="Q42" i="14" s="1"/>
  <c r="G39" i="25"/>
  <c r="Q41" i="14" s="1"/>
  <c r="G38" i="25"/>
  <c r="G37"/>
  <c r="Q39" i="14" s="1"/>
  <c r="G36" i="25"/>
  <c r="Q38" i="14" s="1"/>
  <c r="G35" i="25"/>
  <c r="Q37" i="14" s="1"/>
  <c r="G34" i="25"/>
  <c r="G33"/>
  <c r="G32"/>
  <c r="Q34" i="14" s="1"/>
  <c r="G31" i="25"/>
  <c r="Q33" i="14" s="1"/>
  <c r="G30" i="25"/>
  <c r="G29"/>
  <c r="Q31" i="14" s="1"/>
  <c r="G28" i="25"/>
  <c r="Q30" i="14" s="1"/>
  <c r="G27" i="25"/>
  <c r="Q29" i="14" s="1"/>
  <c r="G26" i="25"/>
  <c r="G25"/>
  <c r="G24"/>
  <c r="G23"/>
  <c r="Q25" i="14" s="1"/>
  <c r="G22" i="25"/>
  <c r="Q24" i="14" s="1"/>
  <c r="G19" i="25"/>
  <c r="G18"/>
  <c r="Q20" i="14" s="1"/>
  <c r="G17" i="25"/>
  <c r="Q19" i="14" s="1"/>
  <c r="G16" i="25"/>
  <c r="G15"/>
  <c r="G14"/>
  <c r="Q15" i="14"/>
  <c r="Q14"/>
  <c r="G8" i="25"/>
  <c r="Q9" i="14"/>
  <c r="G289" i="24"/>
  <c r="G289" i="23"/>
  <c r="G289" i="22"/>
  <c r="G289" i="21"/>
  <c r="G290"/>
  <c r="G289" i="20"/>
  <c r="G289" i="19"/>
  <c r="G289" i="18"/>
  <c r="G289" i="17"/>
  <c r="G289" i="16"/>
  <c r="H291" i="14" s="1"/>
  <c r="G289" i="15"/>
  <c r="G291" i="14" s="1"/>
  <c r="Q78" l="1"/>
  <c r="Q117"/>
  <c r="Q177"/>
  <c r="Q221"/>
  <c r="Q122"/>
  <c r="Q178"/>
  <c r="Q71"/>
  <c r="Q92"/>
  <c r="Q199"/>
  <c r="Q10"/>
  <c r="Q76"/>
  <c r="Q89"/>
  <c r="Q193"/>
  <c r="Q229"/>
  <c r="Q233"/>
  <c r="Q237"/>
  <c r="Q241"/>
  <c r="Q245"/>
  <c r="Q249"/>
  <c r="Q253"/>
  <c r="Q257"/>
  <c r="Q261"/>
  <c r="Q265"/>
  <c r="Q269"/>
  <c r="Q273"/>
  <c r="Q281"/>
  <c r="Q286"/>
  <c r="Q294"/>
  <c r="Q310"/>
  <c r="Q314"/>
  <c r="Q318"/>
  <c r="Q322"/>
  <c r="Q326"/>
  <c r="Q330"/>
  <c r="Q342"/>
  <c r="Q26"/>
  <c r="Q91"/>
  <c r="Q27"/>
  <c r="Q35"/>
  <c r="Q43"/>
  <c r="Q59"/>
  <c r="Q63"/>
  <c r="Q67"/>
  <c r="Q80"/>
  <c r="Q100"/>
  <c r="Q115"/>
  <c r="Q123"/>
  <c r="Q151"/>
  <c r="Q195"/>
  <c r="Q207"/>
  <c r="Q28"/>
  <c r="Q52"/>
  <c r="Q56"/>
  <c r="Q64"/>
  <c r="Q97"/>
  <c r="Q136"/>
  <c r="Q140"/>
  <c r="Q148"/>
  <c r="Q160"/>
  <c r="Q216"/>
  <c r="Q220"/>
  <c r="Q290"/>
  <c r="Q298"/>
  <c r="Q302"/>
  <c r="Q334"/>
  <c r="Q338"/>
  <c r="Q346"/>
  <c r="Q350"/>
  <c r="Q201"/>
  <c r="Q277"/>
  <c r="Q77"/>
  <c r="Q50"/>
  <c r="Q58"/>
  <c r="Q66"/>
  <c r="Q74"/>
  <c r="Q79"/>
  <c r="Q83"/>
  <c r="Q87"/>
  <c r="Q99"/>
  <c r="Q110"/>
  <c r="Q114"/>
  <c r="Q126"/>
  <c r="Q130"/>
  <c r="Q134"/>
  <c r="Q138"/>
  <c r="Q142"/>
  <c r="Q146"/>
  <c r="Q150"/>
  <c r="Q158"/>
  <c r="Q162"/>
  <c r="Q170"/>
  <c r="Q174"/>
  <c r="Q186"/>
  <c r="Q190"/>
  <c r="Q194"/>
  <c r="Q202"/>
  <c r="Q206"/>
  <c r="Q210"/>
  <c r="Q214"/>
  <c r="Q218"/>
  <c r="Q222"/>
  <c r="Q226"/>
  <c r="Q230"/>
  <c r="Q234"/>
  <c r="Q238"/>
  <c r="Q242"/>
  <c r="Q246"/>
  <c r="Q250"/>
  <c r="Q254"/>
  <c r="Q258"/>
  <c r="Q262"/>
  <c r="Q266"/>
  <c r="Q270"/>
  <c r="Q274"/>
  <c r="Q278"/>
  <c r="Q283"/>
  <c r="Q287"/>
  <c r="Q291"/>
  <c r="Q295"/>
  <c r="Q299"/>
  <c r="Q303"/>
  <c r="Q307"/>
  <c r="Q311"/>
  <c r="Q315"/>
  <c r="Q319"/>
  <c r="Q323"/>
  <c r="Q327"/>
  <c r="Q331"/>
  <c r="Q335"/>
  <c r="Q339"/>
  <c r="Q343"/>
  <c r="Q347"/>
  <c r="Q351"/>
  <c r="Q69"/>
  <c r="Q129"/>
  <c r="Q21"/>
  <c r="Q55"/>
  <c r="Q75"/>
  <c r="Q106"/>
  <c r="Q111"/>
  <c r="Q131"/>
  <c r="Q135"/>
  <c r="Q143"/>
  <c r="Q147"/>
  <c r="Q159"/>
  <c r="Q163"/>
  <c r="Q171"/>
  <c r="Q175"/>
  <c r="Q179"/>
  <c r="Q183"/>
  <c r="Q191"/>
  <c r="Q203"/>
  <c r="Q215"/>
  <c r="Q223"/>
  <c r="Q227"/>
  <c r="Q231"/>
  <c r="Q235"/>
  <c r="Q239"/>
  <c r="Q243"/>
  <c r="Q247"/>
  <c r="Q251"/>
  <c r="Q255"/>
  <c r="Q259"/>
  <c r="Q263"/>
  <c r="Q267"/>
  <c r="Q271"/>
  <c r="Q275"/>
  <c r="Q279"/>
  <c r="Q284"/>
  <c r="Q288"/>
  <c r="Q292"/>
  <c r="Q296"/>
  <c r="Q300"/>
  <c r="Q304"/>
  <c r="Q308"/>
  <c r="Q312"/>
  <c r="Q316"/>
  <c r="Q320"/>
  <c r="Q324"/>
  <c r="Q328"/>
  <c r="Q332"/>
  <c r="Q336"/>
  <c r="Q340"/>
  <c r="Q344"/>
  <c r="Q348"/>
  <c r="Q352"/>
  <c r="Q49"/>
  <c r="Q11"/>
  <c r="Q113"/>
  <c r="Q161"/>
  <c r="Q32"/>
  <c r="Q36"/>
  <c r="Q40"/>
  <c r="Q12"/>
  <c r="Q48"/>
  <c r="Q60"/>
  <c r="Q68"/>
  <c r="Q72"/>
  <c r="Q81"/>
  <c r="Q85"/>
  <c r="Q93"/>
  <c r="Q101"/>
  <c r="Q108"/>
  <c r="Q120"/>
  <c r="Q124"/>
  <c r="Q128"/>
  <c r="Q132"/>
  <c r="Q144"/>
  <c r="Q152"/>
  <c r="Q156"/>
  <c r="Q164"/>
  <c r="Q168"/>
  <c r="Q172"/>
  <c r="Q176"/>
  <c r="Q180"/>
  <c r="Q184"/>
  <c r="Q188"/>
  <c r="Q192"/>
  <c r="Q200"/>
  <c r="Q212"/>
  <c r="Q224"/>
  <c r="Q228"/>
  <c r="Q232"/>
  <c r="Q236"/>
  <c r="Q240"/>
  <c r="Q244"/>
  <c r="Q248"/>
  <c r="Q252"/>
  <c r="Q256"/>
  <c r="Q260"/>
  <c r="Q264"/>
  <c r="Q268"/>
  <c r="Q272"/>
  <c r="Q276"/>
  <c r="Q280"/>
  <c r="Q285"/>
  <c r="Q289"/>
  <c r="Q293"/>
  <c r="Q297"/>
  <c r="Q301"/>
  <c r="Q305"/>
  <c r="Q309"/>
  <c r="Q313"/>
  <c r="Q317"/>
  <c r="Q321"/>
  <c r="Q325"/>
  <c r="Q329"/>
  <c r="Q333"/>
  <c r="Q337"/>
  <c r="Q341"/>
  <c r="Q345"/>
  <c r="Q349"/>
  <c r="Q353"/>
  <c r="Q16"/>
  <c r="Q17"/>
  <c r="Q18"/>
  <c r="K289" i="15"/>
  <c r="K289" i="16" s="1"/>
  <c r="G20" i="25"/>
  <c r="Q22" i="14" s="1"/>
  <c r="Q105" l="1"/>
  <c r="Q118"/>
  <c r="G351" i="24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29"/>
  <c r="G328"/>
  <c r="G327"/>
  <c r="G326"/>
  <c r="G325"/>
  <c r="G324"/>
  <c r="G323"/>
  <c r="G322"/>
  <c r="G321"/>
  <c r="P323" i="14" s="1"/>
  <c r="G320" i="24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P299" i="14" s="1"/>
  <c r="G296" i="24"/>
  <c r="G295"/>
  <c r="G294"/>
  <c r="G293"/>
  <c r="G292"/>
  <c r="G291"/>
  <c r="G290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P225" i="14" s="1"/>
  <c r="G222" i="24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P205" i="14" s="1"/>
  <c r="G202" i="24"/>
  <c r="G201"/>
  <c r="G200"/>
  <c r="G199"/>
  <c r="G198"/>
  <c r="G197"/>
  <c r="G196"/>
  <c r="P198" i="14" s="1"/>
  <c r="G195" i="24"/>
  <c r="P197" i="14" s="1"/>
  <c r="G194" i="24"/>
  <c r="G193"/>
  <c r="G192"/>
  <c r="G191"/>
  <c r="P193" i="14" s="1"/>
  <c r="G190" i="24"/>
  <c r="G189"/>
  <c r="G188"/>
  <c r="G187"/>
  <c r="P189" i="14" s="1"/>
  <c r="G186" i="24"/>
  <c r="G185"/>
  <c r="G184"/>
  <c r="G183"/>
  <c r="G182"/>
  <c r="G181"/>
  <c r="G180"/>
  <c r="P182" i="14" s="1"/>
  <c r="G179" i="24"/>
  <c r="P181" i="14" s="1"/>
  <c r="G178" i="24"/>
  <c r="P180" i="14" s="1"/>
  <c r="G177" i="24"/>
  <c r="G176"/>
  <c r="P178" i="14" s="1"/>
  <c r="G175" i="24"/>
  <c r="G174"/>
  <c r="G173"/>
  <c r="G172"/>
  <c r="G171"/>
  <c r="G170"/>
  <c r="G169"/>
  <c r="G168"/>
  <c r="G167"/>
  <c r="P169" i="14" s="1"/>
  <c r="G166" i="24"/>
  <c r="G165"/>
  <c r="G164"/>
  <c r="G163"/>
  <c r="G162"/>
  <c r="G161"/>
  <c r="G160"/>
  <c r="G159"/>
  <c r="G158"/>
  <c r="P160" i="14" s="1"/>
  <c r="G157" i="24"/>
  <c r="G156"/>
  <c r="G155"/>
  <c r="P157" i="14" s="1"/>
  <c r="G154" i="24"/>
  <c r="P16" i="14" s="1"/>
  <c r="G153" i="24"/>
  <c r="G152"/>
  <c r="G151"/>
  <c r="G150"/>
  <c r="G149"/>
  <c r="G148"/>
  <c r="G147"/>
  <c r="P149" i="14" s="1"/>
  <c r="G146" i="24"/>
  <c r="P148" i="14" s="1"/>
  <c r="G145" i="24"/>
  <c r="G144"/>
  <c r="G143"/>
  <c r="P145" i="14" s="1"/>
  <c r="G142" i="24"/>
  <c r="G141"/>
  <c r="G140"/>
  <c r="G139"/>
  <c r="P141" i="14" s="1"/>
  <c r="G138" i="24"/>
  <c r="G137"/>
  <c r="G136"/>
  <c r="G135"/>
  <c r="P137" i="14" s="1"/>
  <c r="G134" i="24"/>
  <c r="G133"/>
  <c r="G132"/>
  <c r="G131"/>
  <c r="G130"/>
  <c r="G129"/>
  <c r="G128"/>
  <c r="G127"/>
  <c r="G126"/>
  <c r="G125"/>
  <c r="G124"/>
  <c r="G123"/>
  <c r="P125" i="14" s="1"/>
  <c r="G122" i="24"/>
  <c r="G121"/>
  <c r="G120"/>
  <c r="G119"/>
  <c r="P121" i="14" s="1"/>
  <c r="G118" i="24"/>
  <c r="G117"/>
  <c r="G116"/>
  <c r="G115"/>
  <c r="G114"/>
  <c r="P116" i="14" s="1"/>
  <c r="G113" i="24"/>
  <c r="G112"/>
  <c r="G111"/>
  <c r="G110"/>
  <c r="G109"/>
  <c r="G108"/>
  <c r="G107"/>
  <c r="G106"/>
  <c r="G99"/>
  <c r="G98"/>
  <c r="G97"/>
  <c r="G96"/>
  <c r="P98" i="14" s="1"/>
  <c r="G95" i="24"/>
  <c r="G94"/>
  <c r="G93"/>
  <c r="G92"/>
  <c r="G91"/>
  <c r="G90"/>
  <c r="P92" i="14" s="1"/>
  <c r="G89" i="24"/>
  <c r="G88"/>
  <c r="G87"/>
  <c r="G86"/>
  <c r="P88" i="14" s="1"/>
  <c r="G85" i="24"/>
  <c r="P87" i="14" s="1"/>
  <c r="G84" i="24"/>
  <c r="P86" i="14" s="1"/>
  <c r="G83" i="24"/>
  <c r="G82"/>
  <c r="P84" i="14" s="1"/>
  <c r="G81" i="24"/>
  <c r="P83" i="14" s="1"/>
  <c r="G80" i="24"/>
  <c r="P82" i="14" s="1"/>
  <c r="G79" i="24"/>
  <c r="G78"/>
  <c r="G77"/>
  <c r="G76"/>
  <c r="G74"/>
  <c r="G73"/>
  <c r="G72"/>
  <c r="G71"/>
  <c r="G70"/>
  <c r="G69"/>
  <c r="G68"/>
  <c r="G67"/>
  <c r="G66"/>
  <c r="G65"/>
  <c r="G64"/>
  <c r="G63"/>
  <c r="P65" i="14" s="1"/>
  <c r="G62" i="24"/>
  <c r="G61"/>
  <c r="G60"/>
  <c r="P62" i="14" s="1"/>
  <c r="G59" i="24"/>
  <c r="P61" i="14" s="1"/>
  <c r="G58" i="24"/>
  <c r="G57"/>
  <c r="G56"/>
  <c r="G55"/>
  <c r="G54"/>
  <c r="G53"/>
  <c r="G52"/>
  <c r="G51"/>
  <c r="G50"/>
  <c r="P52" i="14" s="1"/>
  <c r="G49" i="24"/>
  <c r="P51" i="14" s="1"/>
  <c r="G48" i="24"/>
  <c r="G47"/>
  <c r="G46"/>
  <c r="G45"/>
  <c r="G44"/>
  <c r="P46" i="14" s="1"/>
  <c r="G43" i="24"/>
  <c r="P45" i="14" s="1"/>
  <c r="G42" i="24"/>
  <c r="P44" i="14" s="1"/>
  <c r="G41" i="24"/>
  <c r="P43" i="14" s="1"/>
  <c r="G40" i="24"/>
  <c r="G39"/>
  <c r="P41" i="14" s="1"/>
  <c r="G38" i="24"/>
  <c r="P12" i="14" s="1"/>
  <c r="G37" i="24"/>
  <c r="G36"/>
  <c r="P38" i="14" s="1"/>
  <c r="G35" i="24"/>
  <c r="G34"/>
  <c r="G33"/>
  <c r="G32"/>
  <c r="G31"/>
  <c r="P33" i="14" s="1"/>
  <c r="G30" i="24"/>
  <c r="G29"/>
  <c r="G28"/>
  <c r="G27"/>
  <c r="P29" i="14" s="1"/>
  <c r="G26" i="24"/>
  <c r="P28" i="14" s="1"/>
  <c r="G25" i="24"/>
  <c r="P27" i="14" s="1"/>
  <c r="G24" i="24"/>
  <c r="P26" i="14" s="1"/>
  <c r="G23" i="24"/>
  <c r="P25" i="14" s="1"/>
  <c r="G22" i="24"/>
  <c r="P24" i="14" s="1"/>
  <c r="G20" i="24"/>
  <c r="P22" i="14" s="1"/>
  <c r="G19" i="24"/>
  <c r="G18"/>
  <c r="P20" i="14" s="1"/>
  <c r="G17" i="24"/>
  <c r="P19" i="14" s="1"/>
  <c r="G16" i="24"/>
  <c r="P18" i="14" s="1"/>
  <c r="G15" i="24"/>
  <c r="P17" i="14" s="1"/>
  <c r="P15"/>
  <c r="P14"/>
  <c r="G7" i="24"/>
  <c r="P81" i="14" l="1"/>
  <c r="P173"/>
  <c r="P241"/>
  <c r="P245"/>
  <c r="P261"/>
  <c r="P265"/>
  <c r="P269"/>
  <c r="P277"/>
  <c r="P327"/>
  <c r="P331"/>
  <c r="P42"/>
  <c r="P78"/>
  <c r="P94"/>
  <c r="P117"/>
  <c r="P165"/>
  <c r="P209"/>
  <c r="P273"/>
  <c r="P286"/>
  <c r="P303"/>
  <c r="P307"/>
  <c r="P311"/>
  <c r="P315"/>
  <c r="P343"/>
  <c r="P37"/>
  <c r="P53"/>
  <c r="P90"/>
  <c r="P153"/>
  <c r="P54"/>
  <c r="P70"/>
  <c r="P91"/>
  <c r="P73"/>
  <c r="P32"/>
  <c r="P36"/>
  <c r="P40"/>
  <c r="P60"/>
  <c r="P72"/>
  <c r="P85"/>
  <c r="P108"/>
  <c r="P144"/>
  <c r="P188"/>
  <c r="P129"/>
  <c r="P133"/>
  <c r="P161"/>
  <c r="P201"/>
  <c r="P217"/>
  <c r="P237"/>
  <c r="P249"/>
  <c r="P253"/>
  <c r="P257"/>
  <c r="P295"/>
  <c r="P319"/>
  <c r="P335"/>
  <c r="P339"/>
  <c r="P347"/>
  <c r="P113"/>
  <c r="P50"/>
  <c r="P138"/>
  <c r="P158"/>
  <c r="P162"/>
  <c r="P170"/>
  <c r="P194"/>
  <c r="P69"/>
  <c r="P67"/>
  <c r="P111"/>
  <c r="P147"/>
  <c r="P159"/>
  <c r="P171"/>
  <c r="P175"/>
  <c r="P203"/>
  <c r="P213"/>
  <c r="P351"/>
  <c r="P10"/>
  <c r="P48"/>
  <c r="P76"/>
  <c r="P93"/>
  <c r="P120"/>
  <c r="P208"/>
  <c r="P57"/>
  <c r="P109"/>
  <c r="P221"/>
  <c r="P177"/>
  <c r="P229"/>
  <c r="P281"/>
  <c r="P290"/>
  <c r="P21"/>
  <c r="P30"/>
  <c r="P34"/>
  <c r="P58"/>
  <c r="P77"/>
  <c r="P66"/>
  <c r="P74"/>
  <c r="P79"/>
  <c r="P95"/>
  <c r="P99"/>
  <c r="P105"/>
  <c r="P110"/>
  <c r="P114"/>
  <c r="P118"/>
  <c r="P122"/>
  <c r="P126"/>
  <c r="P130"/>
  <c r="P134"/>
  <c r="P142"/>
  <c r="P146"/>
  <c r="P150"/>
  <c r="P154"/>
  <c r="P166"/>
  <c r="P174"/>
  <c r="P186"/>
  <c r="P190"/>
  <c r="P202"/>
  <c r="P206"/>
  <c r="P210"/>
  <c r="P214"/>
  <c r="P218"/>
  <c r="P222"/>
  <c r="P226"/>
  <c r="P230"/>
  <c r="P234"/>
  <c r="P238"/>
  <c r="P242"/>
  <c r="P291"/>
  <c r="P246"/>
  <c r="P250"/>
  <c r="P254"/>
  <c r="P258"/>
  <c r="P262"/>
  <c r="P266"/>
  <c r="P270"/>
  <c r="P274"/>
  <c r="P278"/>
  <c r="P283"/>
  <c r="P287"/>
  <c r="P292"/>
  <c r="P296"/>
  <c r="P300"/>
  <c r="P304"/>
  <c r="P308"/>
  <c r="P312"/>
  <c r="P316"/>
  <c r="P320"/>
  <c r="P324"/>
  <c r="P328"/>
  <c r="P332"/>
  <c r="P336"/>
  <c r="P340"/>
  <c r="P344"/>
  <c r="P348"/>
  <c r="P352"/>
  <c r="P185"/>
  <c r="P31"/>
  <c r="P35"/>
  <c r="P39"/>
  <c r="P47"/>
  <c r="P55"/>
  <c r="P59"/>
  <c r="P63"/>
  <c r="P71"/>
  <c r="P75"/>
  <c r="P80"/>
  <c r="P96"/>
  <c r="P100"/>
  <c r="P106"/>
  <c r="P115"/>
  <c r="P119"/>
  <c r="P123"/>
  <c r="P127"/>
  <c r="P131"/>
  <c r="P135"/>
  <c r="P139"/>
  <c r="P143"/>
  <c r="P151"/>
  <c r="P155"/>
  <c r="P163"/>
  <c r="P167"/>
  <c r="P179"/>
  <c r="P183"/>
  <c r="P187"/>
  <c r="P191"/>
  <c r="P195"/>
  <c r="P199"/>
  <c r="P207"/>
  <c r="P211"/>
  <c r="P215"/>
  <c r="P219"/>
  <c r="P223"/>
  <c r="P227"/>
  <c r="P231"/>
  <c r="P235"/>
  <c r="P239"/>
  <c r="P243"/>
  <c r="P247"/>
  <c r="P251"/>
  <c r="P255"/>
  <c r="P259"/>
  <c r="P263"/>
  <c r="P267"/>
  <c r="P271"/>
  <c r="P275"/>
  <c r="P279"/>
  <c r="P284"/>
  <c r="P288"/>
  <c r="P293"/>
  <c r="P297"/>
  <c r="P301"/>
  <c r="P305"/>
  <c r="P309"/>
  <c r="P313"/>
  <c r="P317"/>
  <c r="P321"/>
  <c r="P325"/>
  <c r="P329"/>
  <c r="P333"/>
  <c r="P337"/>
  <c r="P341"/>
  <c r="P345"/>
  <c r="P349"/>
  <c r="P353"/>
  <c r="P49"/>
  <c r="P11"/>
  <c r="P233"/>
  <c r="P56"/>
  <c r="P64"/>
  <c r="P68"/>
  <c r="P89"/>
  <c r="P97"/>
  <c r="P101"/>
  <c r="P112"/>
  <c r="P124"/>
  <c r="P128"/>
  <c r="P132"/>
  <c r="P136"/>
  <c r="P140"/>
  <c r="P152"/>
  <c r="P156"/>
  <c r="P164"/>
  <c r="P168"/>
  <c r="P172"/>
  <c r="P176"/>
  <c r="P184"/>
  <c r="P192"/>
  <c r="P196"/>
  <c r="P200"/>
  <c r="P204"/>
  <c r="P212"/>
  <c r="P216"/>
  <c r="P220"/>
  <c r="P224"/>
  <c r="P228"/>
  <c r="P232"/>
  <c r="P236"/>
  <c r="P240"/>
  <c r="P244"/>
  <c r="P248"/>
  <c r="P252"/>
  <c r="P256"/>
  <c r="P260"/>
  <c r="P264"/>
  <c r="P268"/>
  <c r="P272"/>
  <c r="P276"/>
  <c r="P280"/>
  <c r="P285"/>
  <c r="P289"/>
  <c r="P294"/>
  <c r="P298"/>
  <c r="P302"/>
  <c r="P306"/>
  <c r="P310"/>
  <c r="P314"/>
  <c r="P318"/>
  <c r="P322"/>
  <c r="P326"/>
  <c r="P330"/>
  <c r="P334"/>
  <c r="P338"/>
  <c r="P342"/>
  <c r="P346"/>
  <c r="P350"/>
  <c r="P13"/>
  <c r="P9"/>
  <c r="G351" i="23" l="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O225" i="14" s="1"/>
  <c r="G222" i="23"/>
  <c r="G221"/>
  <c r="G220"/>
  <c r="G219"/>
  <c r="G218"/>
  <c r="O220" i="14" s="1"/>
  <c r="G217" i="23"/>
  <c r="O219" i="14" s="1"/>
  <c r="G216" i="23"/>
  <c r="G215"/>
  <c r="G214"/>
  <c r="O216" i="14" s="1"/>
  <c r="G213" i="23"/>
  <c r="G212"/>
  <c r="G211"/>
  <c r="O213" i="14" s="1"/>
  <c r="G210" i="23"/>
  <c r="O212" i="14" s="1"/>
  <c r="G209" i="23"/>
  <c r="O211" i="14" s="1"/>
  <c r="G208" i="23"/>
  <c r="G207"/>
  <c r="G206"/>
  <c r="O208" i="14" s="1"/>
  <c r="G205" i="23"/>
  <c r="O207" i="14" s="1"/>
  <c r="G204" i="23"/>
  <c r="G203"/>
  <c r="O205" i="14" s="1"/>
  <c r="G202" i="23"/>
  <c r="O204" i="14" s="1"/>
  <c r="G201" i="23"/>
  <c r="O203" i="14" s="1"/>
  <c r="G200" i="23"/>
  <c r="G199"/>
  <c r="G198"/>
  <c r="G197"/>
  <c r="G196"/>
  <c r="O198" i="14" s="1"/>
  <c r="G195" i="23"/>
  <c r="O197" i="14" s="1"/>
  <c r="G194" i="23"/>
  <c r="O196" i="14" s="1"/>
  <c r="G193" i="23"/>
  <c r="O195" i="14" s="1"/>
  <c r="G192" i="23"/>
  <c r="G191"/>
  <c r="G190"/>
  <c r="G189"/>
  <c r="O191" i="14" s="1"/>
  <c r="G188" i="23"/>
  <c r="O190" i="14" s="1"/>
  <c r="G187" i="23"/>
  <c r="O189" i="14" s="1"/>
  <c r="G186" i="23"/>
  <c r="G185"/>
  <c r="O187" i="14" s="1"/>
  <c r="G184" i="23"/>
  <c r="G183"/>
  <c r="O185" i="14" s="1"/>
  <c r="G182" i="23"/>
  <c r="G181"/>
  <c r="G180"/>
  <c r="O182" i="14" s="1"/>
  <c r="G179" i="23"/>
  <c r="G178"/>
  <c r="O180" i="14" s="1"/>
  <c r="G177" i="23"/>
  <c r="G176"/>
  <c r="O178" i="14" s="1"/>
  <c r="G175" i="23"/>
  <c r="G174"/>
  <c r="G173"/>
  <c r="G172"/>
  <c r="O174" i="14" s="1"/>
  <c r="G171" i="23"/>
  <c r="G170"/>
  <c r="G169"/>
  <c r="G168"/>
  <c r="G167"/>
  <c r="O169" i="14" s="1"/>
  <c r="G166" i="23"/>
  <c r="G165"/>
  <c r="G164"/>
  <c r="O166" i="14" s="1"/>
  <c r="G163" i="23"/>
  <c r="G162"/>
  <c r="G161"/>
  <c r="G160"/>
  <c r="G159"/>
  <c r="G158"/>
  <c r="O160" i="14" s="1"/>
  <c r="G157" i="23"/>
  <c r="G156"/>
  <c r="G155"/>
  <c r="O157" i="14" s="1"/>
  <c r="G154" i="23"/>
  <c r="G153"/>
  <c r="G152"/>
  <c r="O154" i="14" s="1"/>
  <c r="G151" i="23"/>
  <c r="G150"/>
  <c r="G149"/>
  <c r="O151" i="14" s="1"/>
  <c r="G148" i="23"/>
  <c r="G147"/>
  <c r="O149" i="14" s="1"/>
  <c r="G146" i="23"/>
  <c r="O148" i="14" s="1"/>
  <c r="G145" i="23"/>
  <c r="G144"/>
  <c r="G143"/>
  <c r="O145" i="14" s="1"/>
  <c r="G142" i="23"/>
  <c r="G141"/>
  <c r="G140"/>
  <c r="G139"/>
  <c r="O141" i="14" s="1"/>
  <c r="G138" i="23"/>
  <c r="O140" i="14" s="1"/>
  <c r="G137" i="23"/>
  <c r="G136"/>
  <c r="G135"/>
  <c r="G134"/>
  <c r="O136" i="14" s="1"/>
  <c r="G133" i="23"/>
  <c r="G132"/>
  <c r="G131"/>
  <c r="G130"/>
  <c r="O132" i="14" s="1"/>
  <c r="G129" i="23"/>
  <c r="G128"/>
  <c r="G127"/>
  <c r="G126"/>
  <c r="O128" i="14" s="1"/>
  <c r="G125" i="23"/>
  <c r="G124"/>
  <c r="G123"/>
  <c r="O125" i="14" s="1"/>
  <c r="G122" i="23"/>
  <c r="G121"/>
  <c r="G120"/>
  <c r="O122" i="14" s="1"/>
  <c r="G119" i="23"/>
  <c r="G118"/>
  <c r="G117"/>
  <c r="O119" i="14" s="1"/>
  <c r="G116" i="23"/>
  <c r="G115"/>
  <c r="G114"/>
  <c r="O116" i="14" s="1"/>
  <c r="G113" i="23"/>
  <c r="G112"/>
  <c r="G111"/>
  <c r="G110"/>
  <c r="O112" i="14" s="1"/>
  <c r="G109" i="23"/>
  <c r="O111" i="14" s="1"/>
  <c r="G108" i="23"/>
  <c r="G107"/>
  <c r="O109" i="14" s="1"/>
  <c r="G106" i="23"/>
  <c r="G99"/>
  <c r="O101" i="14" s="1"/>
  <c r="G98" i="23"/>
  <c r="G97"/>
  <c r="G96"/>
  <c r="O98" i="14" s="1"/>
  <c r="G95" i="23"/>
  <c r="O97" i="14" s="1"/>
  <c r="G94" i="23"/>
  <c r="G93"/>
  <c r="O95" i="14" s="1"/>
  <c r="G92" i="23"/>
  <c r="G91"/>
  <c r="O93" i="14" s="1"/>
  <c r="G90" i="23"/>
  <c r="O92" i="14" s="1"/>
  <c r="G89" i="23"/>
  <c r="G88"/>
  <c r="G87"/>
  <c r="O89" i="14" s="1"/>
  <c r="G86" i="23"/>
  <c r="O88" i="14" s="1"/>
  <c r="G85" i="23"/>
  <c r="O87" i="14" s="1"/>
  <c r="G84" i="23"/>
  <c r="O86" i="14" s="1"/>
  <c r="G83" i="23"/>
  <c r="G82"/>
  <c r="O84" i="14" s="1"/>
  <c r="G81" i="23"/>
  <c r="G80"/>
  <c r="O82" i="14" s="1"/>
  <c r="G79" i="23"/>
  <c r="G78"/>
  <c r="G77"/>
  <c r="G76"/>
  <c r="G74"/>
  <c r="O76" i="14" s="1"/>
  <c r="G73" i="23"/>
  <c r="O75" i="14" s="1"/>
  <c r="G72" i="23"/>
  <c r="O74" i="14" s="1"/>
  <c r="G71" i="23"/>
  <c r="G70"/>
  <c r="O72" i="14" s="1"/>
  <c r="G69" i="23"/>
  <c r="G68"/>
  <c r="G67"/>
  <c r="G66"/>
  <c r="O68" i="14" s="1"/>
  <c r="G65" i="23"/>
  <c r="G64"/>
  <c r="O66" i="14" s="1"/>
  <c r="G63" i="23"/>
  <c r="O65" i="14" s="1"/>
  <c r="G62" i="23"/>
  <c r="O64" i="14" s="1"/>
  <c r="G61" i="23"/>
  <c r="G60"/>
  <c r="O62" i="14" s="1"/>
  <c r="G59" i="23"/>
  <c r="G58"/>
  <c r="O60" i="14" s="1"/>
  <c r="G57" i="23"/>
  <c r="O59" i="14" s="1"/>
  <c r="G56" i="23"/>
  <c r="O58" i="14" s="1"/>
  <c r="G55" i="23"/>
  <c r="O57" i="14" s="1"/>
  <c r="G54" i="23"/>
  <c r="O56" i="14" s="1"/>
  <c r="G53" i="23"/>
  <c r="O55" i="14" s="1"/>
  <c r="G52" i="23"/>
  <c r="G51"/>
  <c r="G50"/>
  <c r="O52" i="14" s="1"/>
  <c r="G49" i="23"/>
  <c r="O51" i="14" s="1"/>
  <c r="G48" i="23"/>
  <c r="O50" i="14" s="1"/>
  <c r="G47" i="23"/>
  <c r="G46"/>
  <c r="O48" i="14" s="1"/>
  <c r="G45" i="23"/>
  <c r="O47" i="14" s="1"/>
  <c r="G44" i="23"/>
  <c r="O46" i="14" s="1"/>
  <c r="G43" i="23"/>
  <c r="O45" i="14" s="1"/>
  <c r="G42" i="23"/>
  <c r="O44" i="14" s="1"/>
  <c r="G41" i="23"/>
  <c r="O43" i="14" s="1"/>
  <c r="G40" i="23"/>
  <c r="O42" i="14" s="1"/>
  <c r="G39" i="23"/>
  <c r="O41" i="14" s="1"/>
  <c r="G38" i="23"/>
  <c r="G37"/>
  <c r="O39" i="14" s="1"/>
  <c r="G36" i="23"/>
  <c r="O38" i="14" s="1"/>
  <c r="G35" i="23"/>
  <c r="G34"/>
  <c r="O36" i="14" s="1"/>
  <c r="G33" i="23"/>
  <c r="O35" i="14" s="1"/>
  <c r="G32" i="23"/>
  <c r="O34" i="14" s="1"/>
  <c r="G31" i="23"/>
  <c r="O33" i="14" s="1"/>
  <c r="G30" i="23"/>
  <c r="G29"/>
  <c r="G28"/>
  <c r="O30" i="14" s="1"/>
  <c r="G27" i="23"/>
  <c r="O29" i="14" s="1"/>
  <c r="G26" i="23"/>
  <c r="O28" i="14" s="1"/>
  <c r="G25" i="23"/>
  <c r="O27" i="14" s="1"/>
  <c r="G24" i="23"/>
  <c r="O26" i="14" s="1"/>
  <c r="G23" i="23"/>
  <c r="O25" i="14" s="1"/>
  <c r="G22" i="23"/>
  <c r="O24" i="14" s="1"/>
  <c r="G20" i="23"/>
  <c r="O22" i="14" s="1"/>
  <c r="O21"/>
  <c r="O20"/>
  <c r="O19"/>
  <c r="G8" i="23"/>
  <c r="G7"/>
  <c r="O9" i="14" s="1"/>
  <c r="O37" l="1"/>
  <c r="O53"/>
  <c r="O73"/>
  <c r="O78"/>
  <c r="O90"/>
  <c r="O94"/>
  <c r="O117"/>
  <c r="O165"/>
  <c r="O177"/>
  <c r="O209"/>
  <c r="O54"/>
  <c r="O70"/>
  <c r="O91"/>
  <c r="O10"/>
  <c r="O31"/>
  <c r="O63"/>
  <c r="O71"/>
  <c r="O96"/>
  <c r="O115"/>
  <c r="O127"/>
  <c r="O139"/>
  <c r="O155"/>
  <c r="O167"/>
  <c r="O199"/>
  <c r="O32"/>
  <c r="O40"/>
  <c r="O12"/>
  <c r="O81"/>
  <c r="O85"/>
  <c r="O108"/>
  <c r="O120"/>
  <c r="O124"/>
  <c r="O144"/>
  <c r="O152"/>
  <c r="O156"/>
  <c r="O164"/>
  <c r="O168"/>
  <c r="O172"/>
  <c r="O176"/>
  <c r="O184"/>
  <c r="O188"/>
  <c r="O192"/>
  <c r="O200"/>
  <c r="O224"/>
  <c r="O228"/>
  <c r="O232"/>
  <c r="O236"/>
  <c r="O240"/>
  <c r="O244"/>
  <c r="O248"/>
  <c r="O252"/>
  <c r="O256"/>
  <c r="O260"/>
  <c r="O264"/>
  <c r="O268"/>
  <c r="O272"/>
  <c r="O276"/>
  <c r="O280"/>
  <c r="O285"/>
  <c r="O289"/>
  <c r="O294"/>
  <c r="O298"/>
  <c r="O302"/>
  <c r="O306"/>
  <c r="O310"/>
  <c r="O314"/>
  <c r="O318"/>
  <c r="O322"/>
  <c r="O326"/>
  <c r="O330"/>
  <c r="O334"/>
  <c r="O338"/>
  <c r="O342"/>
  <c r="O346"/>
  <c r="O350"/>
  <c r="O49"/>
  <c r="O11"/>
  <c r="O61"/>
  <c r="O69"/>
  <c r="O113"/>
  <c r="O121"/>
  <c r="O129"/>
  <c r="O133"/>
  <c r="O137"/>
  <c r="O153"/>
  <c r="O161"/>
  <c r="O173"/>
  <c r="O181"/>
  <c r="O193"/>
  <c r="O201"/>
  <c r="O217"/>
  <c r="O221"/>
  <c r="O229"/>
  <c r="O233"/>
  <c r="O237"/>
  <c r="O241"/>
  <c r="O245"/>
  <c r="O249"/>
  <c r="O253"/>
  <c r="O257"/>
  <c r="O261"/>
  <c r="O265"/>
  <c r="O269"/>
  <c r="O273"/>
  <c r="O277"/>
  <c r="O77"/>
  <c r="O281"/>
  <c r="O286"/>
  <c r="O290"/>
  <c r="O295"/>
  <c r="O299"/>
  <c r="O303"/>
  <c r="O307"/>
  <c r="O311"/>
  <c r="O315"/>
  <c r="O319"/>
  <c r="O323"/>
  <c r="O327"/>
  <c r="O331"/>
  <c r="O335"/>
  <c r="O339"/>
  <c r="O343"/>
  <c r="O347"/>
  <c r="O351"/>
  <c r="O79"/>
  <c r="O83"/>
  <c r="O99"/>
  <c r="O105"/>
  <c r="O110"/>
  <c r="O114"/>
  <c r="O118"/>
  <c r="O126"/>
  <c r="O130"/>
  <c r="O134"/>
  <c r="O138"/>
  <c r="O142"/>
  <c r="O146"/>
  <c r="O150"/>
  <c r="O158"/>
  <c r="O162"/>
  <c r="O170"/>
  <c r="O186"/>
  <c r="O194"/>
  <c r="O202"/>
  <c r="O206"/>
  <c r="O210"/>
  <c r="O214"/>
  <c r="O218"/>
  <c r="O222"/>
  <c r="O226"/>
  <c r="O230"/>
  <c r="O234"/>
  <c r="O238"/>
  <c r="O242"/>
  <c r="O246"/>
  <c r="O250"/>
  <c r="O254"/>
  <c r="O258"/>
  <c r="O262"/>
  <c r="O266"/>
  <c r="O270"/>
  <c r="O274"/>
  <c r="O278"/>
  <c r="O283"/>
  <c r="O287"/>
  <c r="O292"/>
  <c r="O296"/>
  <c r="O300"/>
  <c r="O304"/>
  <c r="O308"/>
  <c r="O312"/>
  <c r="O316"/>
  <c r="O320"/>
  <c r="O324"/>
  <c r="O328"/>
  <c r="O332"/>
  <c r="O336"/>
  <c r="O340"/>
  <c r="O344"/>
  <c r="O348"/>
  <c r="O352"/>
  <c r="O67"/>
  <c r="O80"/>
  <c r="O100"/>
  <c r="O106"/>
  <c r="O123"/>
  <c r="O131"/>
  <c r="O135"/>
  <c r="O143"/>
  <c r="O147"/>
  <c r="O159"/>
  <c r="O163"/>
  <c r="O171"/>
  <c r="O175"/>
  <c r="O179"/>
  <c r="O183"/>
  <c r="O215"/>
  <c r="O223"/>
  <c r="O227"/>
  <c r="O231"/>
  <c r="O291"/>
  <c r="O235"/>
  <c r="O239"/>
  <c r="O243"/>
  <c r="O247"/>
  <c r="O251"/>
  <c r="O255"/>
  <c r="O259"/>
  <c r="O263"/>
  <c r="O267"/>
  <c r="O271"/>
  <c r="O275"/>
  <c r="O279"/>
  <c r="O284"/>
  <c r="O288"/>
  <c r="O293"/>
  <c r="O297"/>
  <c r="O301"/>
  <c r="O305"/>
  <c r="O309"/>
  <c r="O313"/>
  <c r="O317"/>
  <c r="O321"/>
  <c r="O325"/>
  <c r="O329"/>
  <c r="O333"/>
  <c r="O337"/>
  <c r="O341"/>
  <c r="O345"/>
  <c r="O349"/>
  <c r="O353"/>
  <c r="O15"/>
  <c r="O16"/>
  <c r="O13"/>
  <c r="O17"/>
  <c r="O14"/>
  <c r="O18"/>
  <c r="G351" i="22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N216" i="14" s="1"/>
  <c r="G213" i="22"/>
  <c r="G212"/>
  <c r="G211"/>
  <c r="N213" i="14" s="1"/>
  <c r="G210" i="22"/>
  <c r="G209"/>
  <c r="N211" i="14" s="1"/>
  <c r="G208" i="22"/>
  <c r="G207"/>
  <c r="N209" i="14" s="1"/>
  <c r="G206" i="22"/>
  <c r="N208" i="14" s="1"/>
  <c r="G205" i="22"/>
  <c r="N207" i="14" s="1"/>
  <c r="G204" i="22"/>
  <c r="G203"/>
  <c r="N205" i="14" s="1"/>
  <c r="G202" i="22"/>
  <c r="N204" i="14" s="1"/>
  <c r="G201" i="22"/>
  <c r="N203" i="14" s="1"/>
  <c r="G200" i="22"/>
  <c r="G199"/>
  <c r="G198"/>
  <c r="G197"/>
  <c r="N199" i="14" s="1"/>
  <c r="G196" i="22"/>
  <c r="N198" i="14" s="1"/>
  <c r="G195" i="22"/>
  <c r="N197" i="14" s="1"/>
  <c r="G194" i="22"/>
  <c r="N196" i="14" s="1"/>
  <c r="G193" i="22"/>
  <c r="G192"/>
  <c r="G191"/>
  <c r="G190"/>
  <c r="G189"/>
  <c r="G188"/>
  <c r="G187"/>
  <c r="G186"/>
  <c r="G185"/>
  <c r="N187" i="14" s="1"/>
  <c r="G184" i="22"/>
  <c r="G183"/>
  <c r="G182"/>
  <c r="G181"/>
  <c r="G180"/>
  <c r="N182" i="14" s="1"/>
  <c r="G179" i="22"/>
  <c r="G178"/>
  <c r="N180" i="14" s="1"/>
  <c r="G177" i="22"/>
  <c r="G176"/>
  <c r="N178" i="14" s="1"/>
  <c r="G175" i="22"/>
  <c r="N177" i="14" s="1"/>
  <c r="G174" i="22"/>
  <c r="G173"/>
  <c r="G172"/>
  <c r="G171"/>
  <c r="G170"/>
  <c r="G169"/>
  <c r="G168"/>
  <c r="G167"/>
  <c r="G166"/>
  <c r="G165"/>
  <c r="N167" i="14" s="1"/>
  <c r="G164" i="22"/>
  <c r="N166" i="14" s="1"/>
  <c r="G163" i="22"/>
  <c r="N165" i="14" s="1"/>
  <c r="G162" i="22"/>
  <c r="G161"/>
  <c r="G160"/>
  <c r="G159"/>
  <c r="G158"/>
  <c r="N160" i="14" s="1"/>
  <c r="G157" i="22"/>
  <c r="G156"/>
  <c r="G155"/>
  <c r="N157" i="14" s="1"/>
  <c r="G154" i="22"/>
  <c r="G153"/>
  <c r="N155" i="14" s="1"/>
  <c r="G152" i="22"/>
  <c r="N154" i="14" s="1"/>
  <c r="G151" i="22"/>
  <c r="G150"/>
  <c r="G149"/>
  <c r="G148"/>
  <c r="G147"/>
  <c r="N149" i="14" s="1"/>
  <c r="G146" i="22"/>
  <c r="G145"/>
  <c r="G144"/>
  <c r="G143"/>
  <c r="G142"/>
  <c r="G141"/>
  <c r="G140"/>
  <c r="G139"/>
  <c r="N141" i="14" s="1"/>
  <c r="G138" i="22"/>
  <c r="N140" i="14" s="1"/>
  <c r="G137" i="22"/>
  <c r="N139" i="14" s="1"/>
  <c r="G136" i="22"/>
  <c r="G135"/>
  <c r="G134"/>
  <c r="N136" i="14" s="1"/>
  <c r="G133" i="22"/>
  <c r="G132"/>
  <c r="G131"/>
  <c r="G130"/>
  <c r="N132" i="14" s="1"/>
  <c r="G129" i="22"/>
  <c r="G128"/>
  <c r="G127"/>
  <c r="G126"/>
  <c r="N128" i="14" s="1"/>
  <c r="G125" i="22"/>
  <c r="N127" i="14" s="1"/>
  <c r="G124" i="22"/>
  <c r="G123"/>
  <c r="N125" i="14" s="1"/>
  <c r="G122" i="22"/>
  <c r="G121"/>
  <c r="G120"/>
  <c r="N122" i="14" s="1"/>
  <c r="G119" i="22"/>
  <c r="G118"/>
  <c r="G117"/>
  <c r="N119" i="14" s="1"/>
  <c r="G116" i="22"/>
  <c r="G115"/>
  <c r="G114"/>
  <c r="N116" i="14" s="1"/>
  <c r="G113" i="22"/>
  <c r="N115" i="14" s="1"/>
  <c r="G112" i="22"/>
  <c r="G111"/>
  <c r="G110"/>
  <c r="N112" i="14" s="1"/>
  <c r="G109" i="22"/>
  <c r="N111" i="14" s="1"/>
  <c r="G108" i="22"/>
  <c r="G107"/>
  <c r="N109" i="14" s="1"/>
  <c r="G106" i="22"/>
  <c r="G99"/>
  <c r="G98"/>
  <c r="G97"/>
  <c r="G96"/>
  <c r="G95"/>
  <c r="G94"/>
  <c r="G93"/>
  <c r="N95" i="14" s="1"/>
  <c r="G92" i="22"/>
  <c r="N94" i="14" s="1"/>
  <c r="G91" i="22"/>
  <c r="N93" i="14" s="1"/>
  <c r="G90" i="22"/>
  <c r="N92" i="14" s="1"/>
  <c r="G89" i="22"/>
  <c r="N91" i="14" s="1"/>
  <c r="G88" i="22"/>
  <c r="N90" i="14" s="1"/>
  <c r="G87" i="22"/>
  <c r="N89" i="14" s="1"/>
  <c r="G86" i="22"/>
  <c r="G85"/>
  <c r="N87" i="14" s="1"/>
  <c r="G84" i="22"/>
  <c r="N86" i="14" s="1"/>
  <c r="G83" i="22"/>
  <c r="G82"/>
  <c r="N84" i="14" s="1"/>
  <c r="G81" i="22"/>
  <c r="N83" i="14" s="1"/>
  <c r="G80" i="22"/>
  <c r="N82" i="14" s="1"/>
  <c r="G79" i="22"/>
  <c r="G78"/>
  <c r="G77"/>
  <c r="G76"/>
  <c r="N78" i="14" s="1"/>
  <c r="G74" i="22"/>
  <c r="N76" i="14" s="1"/>
  <c r="G73" i="22"/>
  <c r="N75" i="14" s="1"/>
  <c r="G72" i="22"/>
  <c r="N74" i="14" s="1"/>
  <c r="G71" i="22"/>
  <c r="N73" i="14" s="1"/>
  <c r="G70" i="22"/>
  <c r="G69"/>
  <c r="N71" i="14" s="1"/>
  <c r="G68" i="22"/>
  <c r="N70" i="14" s="1"/>
  <c r="G67" i="22"/>
  <c r="G66"/>
  <c r="G65"/>
  <c r="G64"/>
  <c r="G63"/>
  <c r="N65" i="14" s="1"/>
  <c r="G62" i="22"/>
  <c r="G61"/>
  <c r="N63" i="14" s="1"/>
  <c r="G60" i="22"/>
  <c r="N62" i="14" s="1"/>
  <c r="G59" i="22"/>
  <c r="G58"/>
  <c r="N60" i="14" s="1"/>
  <c r="G57" i="22"/>
  <c r="G56"/>
  <c r="N58" i="14" s="1"/>
  <c r="G55" i="22"/>
  <c r="N57" i="14" s="1"/>
  <c r="G54" i="22"/>
  <c r="G53"/>
  <c r="G52"/>
  <c r="N54" i="14" s="1"/>
  <c r="G51" i="22"/>
  <c r="N53" i="14" s="1"/>
  <c r="G50" i="22"/>
  <c r="N52" i="14" s="1"/>
  <c r="G49" i="22"/>
  <c r="N51" i="14" s="1"/>
  <c r="G48" i="22"/>
  <c r="N50" i="14" s="1"/>
  <c r="G47" i="22"/>
  <c r="G46"/>
  <c r="G45"/>
  <c r="N47" i="14" s="1"/>
  <c r="G44" i="22"/>
  <c r="N46" i="14" s="1"/>
  <c r="G43" i="22"/>
  <c r="N45" i="14" s="1"/>
  <c r="G42" i="22"/>
  <c r="N44" i="14" s="1"/>
  <c r="G41" i="22"/>
  <c r="G40"/>
  <c r="N42" i="14" s="1"/>
  <c r="G39" i="22"/>
  <c r="G38"/>
  <c r="G37"/>
  <c r="N39" i="14" s="1"/>
  <c r="G36" i="22"/>
  <c r="N38" i="14" s="1"/>
  <c r="G35" i="22"/>
  <c r="N37" i="14" s="1"/>
  <c r="G34" i="22"/>
  <c r="N36" i="14" s="1"/>
  <c r="G33" i="22"/>
  <c r="N35" i="14" s="1"/>
  <c r="G32" i="22"/>
  <c r="N34" i="14" s="1"/>
  <c r="G31" i="22"/>
  <c r="N33" i="14" s="1"/>
  <c r="G30" i="22"/>
  <c r="G29"/>
  <c r="N31" i="14" s="1"/>
  <c r="G28" i="22"/>
  <c r="N30" i="14" s="1"/>
  <c r="G27" i="22"/>
  <c r="N29" i="14" s="1"/>
  <c r="G26" i="22"/>
  <c r="G25"/>
  <c r="N27" i="14" s="1"/>
  <c r="G24" i="22"/>
  <c r="N26" i="14" s="1"/>
  <c r="G23" i="22"/>
  <c r="N25" i="14" s="1"/>
  <c r="G22" i="22"/>
  <c r="N24" i="14" s="1"/>
  <c r="G20" i="22"/>
  <c r="N22" i="14" s="1"/>
  <c r="G19" i="22"/>
  <c r="N21" i="14" s="1"/>
  <c r="G18" i="22"/>
  <c r="G17"/>
  <c r="G16"/>
  <c r="N18" i="14" s="1"/>
  <c r="G15" i="22"/>
  <c r="N17" i="14" s="1"/>
  <c r="G14" i="22"/>
  <c r="N16" i="14" s="1"/>
  <c r="G13" i="22"/>
  <c r="N15" i="14" s="1"/>
  <c r="N12"/>
  <c r="G7" i="22"/>
  <c r="N9" i="14" s="1"/>
  <c r="G351" i="21"/>
  <c r="N96" i="14" l="1"/>
  <c r="N117"/>
  <c r="N43"/>
  <c r="N55"/>
  <c r="N88"/>
  <c r="N151"/>
  <c r="N195"/>
  <c r="N219"/>
  <c r="N19"/>
  <c r="N28"/>
  <c r="N40"/>
  <c r="N48"/>
  <c r="N56"/>
  <c r="N64"/>
  <c r="N72"/>
  <c r="N85"/>
  <c r="N97"/>
  <c r="N101"/>
  <c r="N148"/>
  <c r="N212"/>
  <c r="N220"/>
  <c r="N342"/>
  <c r="N20"/>
  <c r="N41"/>
  <c r="N61"/>
  <c r="N98"/>
  <c r="N145"/>
  <c r="N169"/>
  <c r="N185"/>
  <c r="N189"/>
  <c r="N343"/>
  <c r="N10"/>
  <c r="N66"/>
  <c r="N79"/>
  <c r="N99"/>
  <c r="N105"/>
  <c r="N110"/>
  <c r="N114"/>
  <c r="N118"/>
  <c r="N126"/>
  <c r="N130"/>
  <c r="N134"/>
  <c r="N138"/>
  <c r="N142"/>
  <c r="N146"/>
  <c r="N150"/>
  <c r="N158"/>
  <c r="N162"/>
  <c r="N170"/>
  <c r="N174"/>
  <c r="N186"/>
  <c r="N190"/>
  <c r="N194"/>
  <c r="N202"/>
  <c r="N206"/>
  <c r="N210"/>
  <c r="N214"/>
  <c r="N218"/>
  <c r="N222"/>
  <c r="N226"/>
  <c r="N230"/>
  <c r="N234"/>
  <c r="N238"/>
  <c r="N242"/>
  <c r="N246"/>
  <c r="N250"/>
  <c r="N254"/>
  <c r="N258"/>
  <c r="N262"/>
  <c r="N266"/>
  <c r="N270"/>
  <c r="N274"/>
  <c r="N278"/>
  <c r="N283"/>
  <c r="N287"/>
  <c r="N292"/>
  <c r="N296"/>
  <c r="N300"/>
  <c r="N304"/>
  <c r="N308"/>
  <c r="N312"/>
  <c r="N316"/>
  <c r="N320"/>
  <c r="N324"/>
  <c r="N328"/>
  <c r="N332"/>
  <c r="N336"/>
  <c r="N340"/>
  <c r="N344"/>
  <c r="N348"/>
  <c r="N352"/>
  <c r="N59"/>
  <c r="N67"/>
  <c r="N80"/>
  <c r="N100"/>
  <c r="N106"/>
  <c r="N123"/>
  <c r="N131"/>
  <c r="N135"/>
  <c r="N143"/>
  <c r="N147"/>
  <c r="N159"/>
  <c r="N163"/>
  <c r="N171"/>
  <c r="N175"/>
  <c r="N179"/>
  <c r="N183"/>
  <c r="N191"/>
  <c r="N215"/>
  <c r="N223"/>
  <c r="N227"/>
  <c r="N231"/>
  <c r="N291"/>
  <c r="N235"/>
  <c r="N239"/>
  <c r="N243"/>
  <c r="N247"/>
  <c r="N251"/>
  <c r="N255"/>
  <c r="N259"/>
  <c r="N263"/>
  <c r="N267"/>
  <c r="N271"/>
  <c r="N275"/>
  <c r="N279"/>
  <c r="N284"/>
  <c r="N288"/>
  <c r="N293"/>
  <c r="N297"/>
  <c r="N301"/>
  <c r="N305"/>
  <c r="N309"/>
  <c r="N313"/>
  <c r="N317"/>
  <c r="N321"/>
  <c r="N325"/>
  <c r="N329"/>
  <c r="N333"/>
  <c r="N337"/>
  <c r="N341"/>
  <c r="N345"/>
  <c r="N349"/>
  <c r="N353"/>
  <c r="N32"/>
  <c r="N68"/>
  <c r="N81"/>
  <c r="N108"/>
  <c r="N120"/>
  <c r="N124"/>
  <c r="N144"/>
  <c r="N152"/>
  <c r="N156"/>
  <c r="N164"/>
  <c r="N168"/>
  <c r="N172"/>
  <c r="N176"/>
  <c r="N184"/>
  <c r="N188"/>
  <c r="N192"/>
  <c r="N200"/>
  <c r="N224"/>
  <c r="N228"/>
  <c r="N232"/>
  <c r="N236"/>
  <c r="N240"/>
  <c r="N244"/>
  <c r="N248"/>
  <c r="N252"/>
  <c r="N256"/>
  <c r="N260"/>
  <c r="N264"/>
  <c r="N268"/>
  <c r="N272"/>
  <c r="N276"/>
  <c r="N280"/>
  <c r="N285"/>
  <c r="N289"/>
  <c r="N294"/>
  <c r="N298"/>
  <c r="N302"/>
  <c r="N306"/>
  <c r="N310"/>
  <c r="N314"/>
  <c r="N318"/>
  <c r="N322"/>
  <c r="N326"/>
  <c r="N330"/>
  <c r="N334"/>
  <c r="N338"/>
  <c r="N346"/>
  <c r="N350"/>
  <c r="N49"/>
  <c r="N11"/>
  <c r="N69"/>
  <c r="N113"/>
  <c r="N121"/>
  <c r="N129"/>
  <c r="N133"/>
  <c r="N137"/>
  <c r="N153"/>
  <c r="N161"/>
  <c r="N173"/>
  <c r="N181"/>
  <c r="N193"/>
  <c r="N201"/>
  <c r="N217"/>
  <c r="N221"/>
  <c r="N225"/>
  <c r="N229"/>
  <c r="N233"/>
  <c r="N237"/>
  <c r="N241"/>
  <c r="N245"/>
  <c r="N249"/>
  <c r="N253"/>
  <c r="N257"/>
  <c r="N261"/>
  <c r="N265"/>
  <c r="N269"/>
  <c r="N273"/>
  <c r="N277"/>
  <c r="N77"/>
  <c r="N281"/>
  <c r="N286"/>
  <c r="N290"/>
  <c r="N295"/>
  <c r="N299"/>
  <c r="N303"/>
  <c r="N307"/>
  <c r="N311"/>
  <c r="N315"/>
  <c r="N319"/>
  <c r="N323"/>
  <c r="N327"/>
  <c r="N331"/>
  <c r="N335"/>
  <c r="N339"/>
  <c r="N347"/>
  <c r="N351"/>
  <c r="N13"/>
  <c r="N14"/>
  <c r="F55" l="1"/>
  <c r="G350" i="21" l="1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M207" i="14" s="1"/>
  <c r="G204" i="21"/>
  <c r="G203"/>
  <c r="M205" i="14" s="1"/>
  <c r="G202" i="21"/>
  <c r="G201"/>
  <c r="G200"/>
  <c r="G199"/>
  <c r="G198"/>
  <c r="G197"/>
  <c r="G196"/>
  <c r="M198" i="14" s="1"/>
  <c r="G195" i="21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M180" i="14" s="1"/>
  <c r="G177" i="21"/>
  <c r="G176"/>
  <c r="M178" i="14" s="1"/>
  <c r="G175" i="21"/>
  <c r="G174"/>
  <c r="G173"/>
  <c r="G172"/>
  <c r="G171"/>
  <c r="G170"/>
  <c r="G169"/>
  <c r="G168"/>
  <c r="G167"/>
  <c r="G166"/>
  <c r="G165"/>
  <c r="M167" i="14" s="1"/>
  <c r="G164" i="21"/>
  <c r="G163"/>
  <c r="M165" i="14" s="1"/>
  <c r="G162" i="21"/>
  <c r="G161"/>
  <c r="G160"/>
  <c r="G159"/>
  <c r="G158"/>
  <c r="G157"/>
  <c r="G156"/>
  <c r="G155"/>
  <c r="G154"/>
  <c r="G153"/>
  <c r="M155" i="14" s="1"/>
  <c r="G152" i="21"/>
  <c r="G151"/>
  <c r="G150"/>
  <c r="G149"/>
  <c r="G148"/>
  <c r="G147"/>
  <c r="G146"/>
  <c r="G145"/>
  <c r="G144"/>
  <c r="G143"/>
  <c r="G142"/>
  <c r="G141"/>
  <c r="G140"/>
  <c r="G139"/>
  <c r="G138"/>
  <c r="G137"/>
  <c r="M139" i="14" s="1"/>
  <c r="G136" i="21"/>
  <c r="G135"/>
  <c r="G134"/>
  <c r="G133"/>
  <c r="G132"/>
  <c r="G131"/>
  <c r="G130"/>
  <c r="G129"/>
  <c r="G128"/>
  <c r="G127"/>
  <c r="G126"/>
  <c r="G125"/>
  <c r="M127" i="14" s="1"/>
  <c r="G124" i="21"/>
  <c r="G123"/>
  <c r="G122"/>
  <c r="G121"/>
  <c r="G120"/>
  <c r="G119"/>
  <c r="G118"/>
  <c r="G117"/>
  <c r="G116"/>
  <c r="G115"/>
  <c r="G114"/>
  <c r="G113"/>
  <c r="M115" i="14" s="1"/>
  <c r="G112" i="21"/>
  <c r="G111"/>
  <c r="G110"/>
  <c r="G109"/>
  <c r="M111" i="14" s="1"/>
  <c r="G108" i="21"/>
  <c r="G107"/>
  <c r="G106"/>
  <c r="G99"/>
  <c r="G98"/>
  <c r="G97"/>
  <c r="G96"/>
  <c r="G95"/>
  <c r="G94"/>
  <c r="G93"/>
  <c r="M95" i="14" s="1"/>
  <c r="G92" i="21"/>
  <c r="G91"/>
  <c r="G90"/>
  <c r="G89"/>
  <c r="G88"/>
  <c r="G87"/>
  <c r="G86"/>
  <c r="G85"/>
  <c r="G84"/>
  <c r="G83"/>
  <c r="G82"/>
  <c r="G81"/>
  <c r="M83" i="14" s="1"/>
  <c r="G80" i="21"/>
  <c r="M82" i="14" s="1"/>
  <c r="G79" i="21"/>
  <c r="G78"/>
  <c r="G77"/>
  <c r="G76"/>
  <c r="M78" i="14" s="1"/>
  <c r="G74" i="21"/>
  <c r="G73"/>
  <c r="M75" i="14" s="1"/>
  <c r="G72" i="21"/>
  <c r="M74" i="14" s="1"/>
  <c r="G71" i="21"/>
  <c r="G70"/>
  <c r="M72" i="14" s="1"/>
  <c r="G69" i="21"/>
  <c r="M71" i="14" s="1"/>
  <c r="G68" i="21"/>
  <c r="M70" i="14" s="1"/>
  <c r="G67" i="21"/>
  <c r="G66"/>
  <c r="G65"/>
  <c r="G64"/>
  <c r="G63"/>
  <c r="G62"/>
  <c r="G61"/>
  <c r="G60"/>
  <c r="M62" i="14" s="1"/>
  <c r="G59" i="21"/>
  <c r="G58"/>
  <c r="G57"/>
  <c r="M59" i="14" s="1"/>
  <c r="G56" i="21"/>
  <c r="M58" i="14" s="1"/>
  <c r="G55" i="21"/>
  <c r="M57" i="14" s="1"/>
  <c r="G54" i="21"/>
  <c r="G53"/>
  <c r="G52"/>
  <c r="M54" i="14" s="1"/>
  <c r="G51" i="21"/>
  <c r="M53" i="14" s="1"/>
  <c r="G50" i="21"/>
  <c r="G49"/>
  <c r="M51" i="14" s="1"/>
  <c r="G48" i="21"/>
  <c r="M50" i="14" s="1"/>
  <c r="G47" i="21"/>
  <c r="G46"/>
  <c r="M48" i="14" s="1"/>
  <c r="G45" i="21"/>
  <c r="M47" i="14" s="1"/>
  <c r="G44" i="21"/>
  <c r="M46" i="14" s="1"/>
  <c r="G43" i="21"/>
  <c r="G42"/>
  <c r="M44" i="14" s="1"/>
  <c r="G41" i="21"/>
  <c r="G40"/>
  <c r="M42" i="14" s="1"/>
  <c r="G39" i="21"/>
  <c r="G38"/>
  <c r="M40" i="14" s="1"/>
  <c r="G37" i="21"/>
  <c r="M39" i="14" s="1"/>
  <c r="G36" i="21"/>
  <c r="M38" i="14" s="1"/>
  <c r="G35" i="21"/>
  <c r="G34"/>
  <c r="M36" i="14" s="1"/>
  <c r="G33" i="21"/>
  <c r="M35" i="14" s="1"/>
  <c r="G32" i="21"/>
  <c r="M34" i="14" s="1"/>
  <c r="G31" i="21"/>
  <c r="M33" i="14" s="1"/>
  <c r="G30" i="21"/>
  <c r="G29"/>
  <c r="M31" i="14" s="1"/>
  <c r="G28" i="21"/>
  <c r="M30" i="14" s="1"/>
  <c r="G27" i="21"/>
  <c r="G26"/>
  <c r="G25"/>
  <c r="M27" i="14" s="1"/>
  <c r="G24" i="21"/>
  <c r="M26" i="14" s="1"/>
  <c r="G23" i="21"/>
  <c r="M25" i="14" s="1"/>
  <c r="G22" i="21"/>
  <c r="G20"/>
  <c r="M22" i="14" s="1"/>
  <c r="G19" i="21"/>
  <c r="M21" i="14" s="1"/>
  <c r="G18" i="21"/>
  <c r="G17"/>
  <c r="G16"/>
  <c r="M18" i="14" s="1"/>
  <c r="M17"/>
  <c r="M16"/>
  <c r="M15"/>
  <c r="G7" i="21"/>
  <c r="M9" i="14" s="1"/>
  <c r="M87" l="1"/>
  <c r="M91"/>
  <c r="M94"/>
  <c r="M93"/>
  <c r="M88"/>
  <c r="M92"/>
  <c r="M187"/>
  <c r="M24"/>
  <c r="M52"/>
  <c r="M56"/>
  <c r="M64"/>
  <c r="M76"/>
  <c r="M89"/>
  <c r="M116"/>
  <c r="M37"/>
  <c r="M110"/>
  <c r="M114"/>
  <c r="M118"/>
  <c r="M126"/>
  <c r="M138"/>
  <c r="M146"/>
  <c r="M158"/>
  <c r="M194"/>
  <c r="M202"/>
  <c r="M206"/>
  <c r="M210"/>
  <c r="M218"/>
  <c r="M222"/>
  <c r="M100"/>
  <c r="M131"/>
  <c r="M135"/>
  <c r="M147"/>
  <c r="M163"/>
  <c r="M175"/>
  <c r="M183"/>
  <c r="M199"/>
  <c r="M203"/>
  <c r="M108"/>
  <c r="M124"/>
  <c r="M152"/>
  <c r="M188"/>
  <c r="M200"/>
  <c r="M319"/>
  <c r="M61"/>
  <c r="M69"/>
  <c r="M153"/>
  <c r="M90"/>
  <c r="M10"/>
  <c r="M43"/>
  <c r="M55"/>
  <c r="M63"/>
  <c r="M84"/>
  <c r="M96"/>
  <c r="M143"/>
  <c r="M19"/>
  <c r="M28"/>
  <c r="M97"/>
  <c r="M164"/>
  <c r="M176"/>
  <c r="M20"/>
  <c r="M29"/>
  <c r="M41"/>
  <c r="M45"/>
  <c r="M73"/>
  <c r="M86"/>
  <c r="M121"/>
  <c r="M149"/>
  <c r="M185"/>
  <c r="M193"/>
  <c r="M213"/>
  <c r="M66"/>
  <c r="M79"/>
  <c r="M99"/>
  <c r="M105"/>
  <c r="M122"/>
  <c r="M130"/>
  <c r="M134"/>
  <c r="M142"/>
  <c r="M150"/>
  <c r="M154"/>
  <c r="M162"/>
  <c r="M166"/>
  <c r="M170"/>
  <c r="M174"/>
  <c r="M182"/>
  <c r="M186"/>
  <c r="M190"/>
  <c r="M214"/>
  <c r="M226"/>
  <c r="M230"/>
  <c r="M234"/>
  <c r="M238"/>
  <c r="M242"/>
  <c r="M246"/>
  <c r="M250"/>
  <c r="M254"/>
  <c r="M258"/>
  <c r="M262"/>
  <c r="M266"/>
  <c r="M270"/>
  <c r="M274"/>
  <c r="M278"/>
  <c r="M283"/>
  <c r="M287"/>
  <c r="M293"/>
  <c r="M297"/>
  <c r="M301"/>
  <c r="M305"/>
  <c r="M309"/>
  <c r="M313"/>
  <c r="M317"/>
  <c r="M321"/>
  <c r="M325"/>
  <c r="M329"/>
  <c r="M333"/>
  <c r="M337"/>
  <c r="M341"/>
  <c r="M345"/>
  <c r="M349"/>
  <c r="M67"/>
  <c r="M80"/>
  <c r="M106"/>
  <c r="M119"/>
  <c r="M123"/>
  <c r="M151"/>
  <c r="M159"/>
  <c r="M171"/>
  <c r="M179"/>
  <c r="M191"/>
  <c r="M195"/>
  <c r="M211"/>
  <c r="M215"/>
  <c r="M219"/>
  <c r="M223"/>
  <c r="M227"/>
  <c r="M231"/>
  <c r="M235"/>
  <c r="M239"/>
  <c r="M291"/>
  <c r="M243"/>
  <c r="M247"/>
  <c r="M251"/>
  <c r="M255"/>
  <c r="M259"/>
  <c r="M263"/>
  <c r="M267"/>
  <c r="M271"/>
  <c r="M275"/>
  <c r="M279"/>
  <c r="M284"/>
  <c r="M288"/>
  <c r="M294"/>
  <c r="M298"/>
  <c r="M302"/>
  <c r="M306"/>
  <c r="M310"/>
  <c r="M314"/>
  <c r="M318"/>
  <c r="M322"/>
  <c r="M326"/>
  <c r="M330"/>
  <c r="M334"/>
  <c r="M338"/>
  <c r="M342"/>
  <c r="M353"/>
  <c r="M346"/>
  <c r="M350"/>
  <c r="M32"/>
  <c r="M60"/>
  <c r="M68"/>
  <c r="M81"/>
  <c r="M85"/>
  <c r="M101"/>
  <c r="M112"/>
  <c r="M120"/>
  <c r="M128"/>
  <c r="M132"/>
  <c r="M136"/>
  <c r="M140"/>
  <c r="M144"/>
  <c r="M148"/>
  <c r="M156"/>
  <c r="M160"/>
  <c r="M168"/>
  <c r="M172"/>
  <c r="M184"/>
  <c r="M192"/>
  <c r="M196"/>
  <c r="M204"/>
  <c r="M208"/>
  <c r="M212"/>
  <c r="M216"/>
  <c r="M220"/>
  <c r="M224"/>
  <c r="M228"/>
  <c r="M232"/>
  <c r="M236"/>
  <c r="M240"/>
  <c r="M244"/>
  <c r="M248"/>
  <c r="M252"/>
  <c r="M256"/>
  <c r="M260"/>
  <c r="M264"/>
  <c r="M268"/>
  <c r="M272"/>
  <c r="M276"/>
  <c r="M280"/>
  <c r="M285"/>
  <c r="M289"/>
  <c r="M295"/>
  <c r="M299"/>
  <c r="M303"/>
  <c r="M307"/>
  <c r="M311"/>
  <c r="M315"/>
  <c r="M323"/>
  <c r="M327"/>
  <c r="M331"/>
  <c r="M335"/>
  <c r="M339"/>
  <c r="M343"/>
  <c r="M347"/>
  <c r="M351"/>
  <c r="M49"/>
  <c r="M11"/>
  <c r="M65"/>
  <c r="M98"/>
  <c r="M109"/>
  <c r="M113"/>
  <c r="M117"/>
  <c r="M125"/>
  <c r="M129"/>
  <c r="M133"/>
  <c r="M137"/>
  <c r="M141"/>
  <c r="M145"/>
  <c r="M157"/>
  <c r="M161"/>
  <c r="M169"/>
  <c r="M173"/>
  <c r="M177"/>
  <c r="M181"/>
  <c r="M189"/>
  <c r="M197"/>
  <c r="M201"/>
  <c r="M209"/>
  <c r="M217"/>
  <c r="M221"/>
  <c r="M225"/>
  <c r="M229"/>
  <c r="M233"/>
  <c r="M237"/>
  <c r="M241"/>
  <c r="M292"/>
  <c r="M245"/>
  <c r="M249"/>
  <c r="M253"/>
  <c r="M257"/>
  <c r="M261"/>
  <c r="M265"/>
  <c r="M269"/>
  <c r="M273"/>
  <c r="M277"/>
  <c r="M77"/>
  <c r="M281"/>
  <c r="M286"/>
  <c r="M290"/>
  <c r="M296"/>
  <c r="M300"/>
  <c r="M304"/>
  <c r="M308"/>
  <c r="M312"/>
  <c r="M316"/>
  <c r="M320"/>
  <c r="M324"/>
  <c r="M328"/>
  <c r="M332"/>
  <c r="M336"/>
  <c r="M340"/>
  <c r="M344"/>
  <c r="M348"/>
  <c r="M352"/>
  <c r="M14"/>
  <c r="M13"/>
  <c r="M12"/>
  <c r="F43"/>
  <c r="G350" i="20" l="1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L220" i="14" s="1"/>
  <c r="G217" i="20"/>
  <c r="L219" i="14" s="1"/>
  <c r="G216" i="20"/>
  <c r="G215"/>
  <c r="G214"/>
  <c r="L216" i="14" s="1"/>
  <c r="G213" i="20"/>
  <c r="G212"/>
  <c r="G211"/>
  <c r="L213" i="14" s="1"/>
  <c r="G210" i="20"/>
  <c r="L212" i="14" s="1"/>
  <c r="G209" i="20"/>
  <c r="G208"/>
  <c r="G207"/>
  <c r="L209" i="14" s="1"/>
  <c r="G206" i="20"/>
  <c r="L208" i="14" s="1"/>
  <c r="G205" i="20"/>
  <c r="L207" i="14" s="1"/>
  <c r="G204" i="20"/>
  <c r="G203"/>
  <c r="L205" i="14" s="1"/>
  <c r="G202" i="20"/>
  <c r="L204" i="14" s="1"/>
  <c r="G201" i="20"/>
  <c r="L203" i="14" s="1"/>
  <c r="G200" i="20"/>
  <c r="G199"/>
  <c r="G198"/>
  <c r="G197"/>
  <c r="L199" i="14" s="1"/>
  <c r="G196" i="20"/>
  <c r="L198" i="14" s="1"/>
  <c r="G195" i="20"/>
  <c r="L197" i="14" s="1"/>
  <c r="G194" i="20"/>
  <c r="L196" i="14" s="1"/>
  <c r="G193" i="20"/>
  <c r="L195" i="14" s="1"/>
  <c r="G192" i="20"/>
  <c r="G191"/>
  <c r="G190"/>
  <c r="G189"/>
  <c r="G188"/>
  <c r="G187"/>
  <c r="L189" i="14" s="1"/>
  <c r="G186" i="20"/>
  <c r="G185"/>
  <c r="L187" i="14" s="1"/>
  <c r="G184" i="20"/>
  <c r="G183"/>
  <c r="L185" i="14" s="1"/>
  <c r="G182" i="20"/>
  <c r="G181"/>
  <c r="G180"/>
  <c r="G179"/>
  <c r="G178"/>
  <c r="L180" i="14" s="1"/>
  <c r="G177" i="20"/>
  <c r="G176"/>
  <c r="G175"/>
  <c r="L177" i="14" s="1"/>
  <c r="G174" i="20"/>
  <c r="G173"/>
  <c r="G172"/>
  <c r="G171"/>
  <c r="G170"/>
  <c r="G169"/>
  <c r="G168"/>
  <c r="G167"/>
  <c r="L169" i="14" s="1"/>
  <c r="G166" i="20"/>
  <c r="G165"/>
  <c r="L167" i="14" s="1"/>
  <c r="G164" i="20"/>
  <c r="L166" i="14" s="1"/>
  <c r="G163" i="20"/>
  <c r="L165" i="14" s="1"/>
  <c r="G162" i="20"/>
  <c r="G161"/>
  <c r="G160"/>
  <c r="G159"/>
  <c r="G158"/>
  <c r="L160" i="14" s="1"/>
  <c r="G157" i="20"/>
  <c r="G156"/>
  <c r="G155"/>
  <c r="L157" i="14" s="1"/>
  <c r="G154" i="20"/>
  <c r="G153"/>
  <c r="L155" i="14" s="1"/>
  <c r="G152" i="20"/>
  <c r="L154" i="14" s="1"/>
  <c r="G151" i="20"/>
  <c r="G150"/>
  <c r="G149"/>
  <c r="L151" i="14" s="1"/>
  <c r="G148" i="20"/>
  <c r="G147"/>
  <c r="L149" i="14" s="1"/>
  <c r="G146" i="20"/>
  <c r="G145"/>
  <c r="G144"/>
  <c r="G143"/>
  <c r="L145" i="14" s="1"/>
  <c r="G142" i="20"/>
  <c r="G141"/>
  <c r="G140"/>
  <c r="G139"/>
  <c r="L141" i="14" s="1"/>
  <c r="G138" i="20"/>
  <c r="L140" i="14" s="1"/>
  <c r="G137" i="20"/>
  <c r="L139" i="14" s="1"/>
  <c r="G136" i="20"/>
  <c r="G135"/>
  <c r="G134"/>
  <c r="L136" i="14" s="1"/>
  <c r="G133" i="20"/>
  <c r="G132"/>
  <c r="G131"/>
  <c r="G130"/>
  <c r="L132" i="14" s="1"/>
  <c r="G129" i="20"/>
  <c r="G128"/>
  <c r="G127"/>
  <c r="G126"/>
  <c r="L128" i="14" s="1"/>
  <c r="G125" i="20"/>
  <c r="L127" i="14" s="1"/>
  <c r="G124" i="20"/>
  <c r="G123"/>
  <c r="G122"/>
  <c r="G121"/>
  <c r="G120"/>
  <c r="L122" i="14" s="1"/>
  <c r="G119" i="20"/>
  <c r="G118"/>
  <c r="G117"/>
  <c r="L119" i="14" s="1"/>
  <c r="G116" i="20"/>
  <c r="G115"/>
  <c r="G114"/>
  <c r="G113"/>
  <c r="L115" i="14" s="1"/>
  <c r="G112" i="20"/>
  <c r="G111"/>
  <c r="G110"/>
  <c r="L112" i="14" s="1"/>
  <c r="G109" i="20"/>
  <c r="L111" i="14" s="1"/>
  <c r="G108" i="20"/>
  <c r="G107"/>
  <c r="L109" i="14" s="1"/>
  <c r="G106" i="20"/>
  <c r="G99"/>
  <c r="L101" i="14" s="1"/>
  <c r="G98" i="20"/>
  <c r="G97"/>
  <c r="G96"/>
  <c r="L98" i="14" s="1"/>
  <c r="G95" i="20"/>
  <c r="L97" i="14" s="1"/>
  <c r="G94" i="20"/>
  <c r="L96" i="14" s="1"/>
  <c r="G93" i="20"/>
  <c r="G92"/>
  <c r="L94" i="14" s="1"/>
  <c r="G91" i="20"/>
  <c r="L93" i="14" s="1"/>
  <c r="G90" i="20"/>
  <c r="L92" i="14" s="1"/>
  <c r="G89" i="20"/>
  <c r="L91" i="14" s="1"/>
  <c r="G88" i="20"/>
  <c r="L90" i="14" s="1"/>
  <c r="G87" i="20"/>
  <c r="G86"/>
  <c r="L88" i="14" s="1"/>
  <c r="G85" i="20"/>
  <c r="L87" i="14" s="1"/>
  <c r="G84" i="20"/>
  <c r="G83"/>
  <c r="G82"/>
  <c r="L84" i="14" s="1"/>
  <c r="G81" i="20"/>
  <c r="G80"/>
  <c r="G79"/>
  <c r="G78"/>
  <c r="G77"/>
  <c r="G76"/>
  <c r="L78" i="14" s="1"/>
  <c r="G74" i="20"/>
  <c r="G73"/>
  <c r="L75" i="14" s="1"/>
  <c r="G72" i="20"/>
  <c r="G71"/>
  <c r="L73" i="14" s="1"/>
  <c r="G70" i="20"/>
  <c r="L72" i="14" s="1"/>
  <c r="G69" i="20"/>
  <c r="L71" i="14" s="1"/>
  <c r="G68" i="20"/>
  <c r="L70" i="14" s="1"/>
  <c r="G67" i="20"/>
  <c r="G66"/>
  <c r="G65"/>
  <c r="G64"/>
  <c r="G63"/>
  <c r="G62"/>
  <c r="L64" i="14" s="1"/>
  <c r="G61" i="20"/>
  <c r="L63" i="14" s="1"/>
  <c r="G60" i="20"/>
  <c r="L62" i="14" s="1"/>
  <c r="G59" i="20"/>
  <c r="G58"/>
  <c r="L60" i="14" s="1"/>
  <c r="G57" i="20"/>
  <c r="G56"/>
  <c r="L58" i="14" s="1"/>
  <c r="G55" i="20"/>
  <c r="L57" i="14" s="1"/>
  <c r="G54" i="20"/>
  <c r="L56" i="14" s="1"/>
  <c r="G53" i="20"/>
  <c r="G52"/>
  <c r="L54" i="14" s="1"/>
  <c r="G51" i="20"/>
  <c r="L53" i="14" s="1"/>
  <c r="G50" i="20"/>
  <c r="L52" i="14" s="1"/>
  <c r="G49" i="20"/>
  <c r="L51" i="14" s="1"/>
  <c r="G48" i="20"/>
  <c r="L50" i="14" s="1"/>
  <c r="G47" i="20"/>
  <c r="G46"/>
  <c r="L48" i="14" s="1"/>
  <c r="G45" i="20"/>
  <c r="L47" i="14" s="1"/>
  <c r="G44" i="20"/>
  <c r="L46" i="14" s="1"/>
  <c r="G43" i="20"/>
  <c r="L45" i="14" s="1"/>
  <c r="G42" i="20"/>
  <c r="L44" i="14" s="1"/>
  <c r="G41" i="20"/>
  <c r="L43" i="14" s="1"/>
  <c r="G40" i="20"/>
  <c r="G39"/>
  <c r="L41" i="14" s="1"/>
  <c r="G38" i="20"/>
  <c r="L40" i="14" s="1"/>
  <c r="G37" i="20"/>
  <c r="L39" i="14" s="1"/>
  <c r="G36" i="20"/>
  <c r="G35"/>
  <c r="L37" i="14" s="1"/>
  <c r="G34" i="20"/>
  <c r="L36" i="14" s="1"/>
  <c r="G33" i="20"/>
  <c r="L35" i="14" s="1"/>
  <c r="G32" i="20"/>
  <c r="L34" i="14" s="1"/>
  <c r="G31" i="20"/>
  <c r="L33" i="14" s="1"/>
  <c r="G30" i="20"/>
  <c r="G29"/>
  <c r="L31" i="14" s="1"/>
  <c r="G28" i="20"/>
  <c r="L30" i="14" s="1"/>
  <c r="G27" i="20"/>
  <c r="L29" i="14" s="1"/>
  <c r="G26" i="20"/>
  <c r="L28" i="14" s="1"/>
  <c r="G25" i="20"/>
  <c r="L27" i="14" s="1"/>
  <c r="G24" i="20"/>
  <c r="L26" i="14" s="1"/>
  <c r="G23" i="20"/>
  <c r="L25" i="14" s="1"/>
  <c r="G22" i="20"/>
  <c r="G20"/>
  <c r="L22" i="14" s="1"/>
  <c r="G19" i="20"/>
  <c r="L21" i="14" s="1"/>
  <c r="G18" i="20"/>
  <c r="L20" i="14" s="1"/>
  <c r="G17" i="20"/>
  <c r="L19" i="14" s="1"/>
  <c r="G16" i="20"/>
  <c r="L18" i="14" s="1"/>
  <c r="G15" i="20"/>
  <c r="L17" i="14" s="1"/>
  <c r="G14" i="20"/>
  <c r="L16" i="14" s="1"/>
  <c r="G13" i="20"/>
  <c r="L15" i="14" s="1"/>
  <c r="G12" i="20"/>
  <c r="L14" i="14" s="1"/>
  <c r="G11" i="20"/>
  <c r="L13" i="14" s="1"/>
  <c r="G10" i="20"/>
  <c r="L12" i="14" s="1"/>
  <c r="G8" i="20"/>
  <c r="G7"/>
  <c r="L9" i="14" s="1"/>
  <c r="L55" l="1"/>
  <c r="L38"/>
  <c r="L24"/>
  <c r="L76"/>
  <c r="L89"/>
  <c r="L116"/>
  <c r="L148"/>
  <c r="L65"/>
  <c r="L86"/>
  <c r="L117"/>
  <c r="L42"/>
  <c r="L74"/>
  <c r="L95"/>
  <c r="L178"/>
  <c r="L182"/>
  <c r="L59"/>
  <c r="L67"/>
  <c r="L80"/>
  <c r="L100"/>
  <c r="L106"/>
  <c r="L123"/>
  <c r="L131"/>
  <c r="L135"/>
  <c r="L143"/>
  <c r="L147"/>
  <c r="L159"/>
  <c r="L163"/>
  <c r="L171"/>
  <c r="L175"/>
  <c r="L179"/>
  <c r="L183"/>
  <c r="L191"/>
  <c r="L211"/>
  <c r="L215"/>
  <c r="L223"/>
  <c r="L227"/>
  <c r="L231"/>
  <c r="L291"/>
  <c r="L235"/>
  <c r="L239"/>
  <c r="L243"/>
  <c r="L247"/>
  <c r="L251"/>
  <c r="L255"/>
  <c r="L259"/>
  <c r="L263"/>
  <c r="L267"/>
  <c r="L271"/>
  <c r="L275"/>
  <c r="L279"/>
  <c r="L284"/>
  <c r="L288"/>
  <c r="L293"/>
  <c r="L297"/>
  <c r="L301"/>
  <c r="L305"/>
  <c r="L309"/>
  <c r="L313"/>
  <c r="L317"/>
  <c r="L321"/>
  <c r="L325"/>
  <c r="L329"/>
  <c r="L333"/>
  <c r="L337"/>
  <c r="L341"/>
  <c r="L345"/>
  <c r="L349"/>
  <c r="L10"/>
  <c r="L32"/>
  <c r="L68"/>
  <c r="L81"/>
  <c r="L85"/>
  <c r="L108"/>
  <c r="L120"/>
  <c r="L124"/>
  <c r="L144"/>
  <c r="L152"/>
  <c r="L156"/>
  <c r="L164"/>
  <c r="L168"/>
  <c r="L172"/>
  <c r="L176"/>
  <c r="L184"/>
  <c r="L188"/>
  <c r="L192"/>
  <c r="L200"/>
  <c r="L224"/>
  <c r="L228"/>
  <c r="L232"/>
  <c r="L236"/>
  <c r="L240"/>
  <c r="L244"/>
  <c r="L248"/>
  <c r="L252"/>
  <c r="L256"/>
  <c r="L260"/>
  <c r="L264"/>
  <c r="L268"/>
  <c r="L272"/>
  <c r="L276"/>
  <c r="L280"/>
  <c r="L285"/>
  <c r="L289"/>
  <c r="L294"/>
  <c r="L298"/>
  <c r="L302"/>
  <c r="L306"/>
  <c r="L310"/>
  <c r="L314"/>
  <c r="L318"/>
  <c r="L322"/>
  <c r="L326"/>
  <c r="L330"/>
  <c r="L334"/>
  <c r="L338"/>
  <c r="L342"/>
  <c r="L346"/>
  <c r="L350"/>
  <c r="L49"/>
  <c r="L11"/>
  <c r="L61"/>
  <c r="L69"/>
  <c r="L82"/>
  <c r="L113"/>
  <c r="L121"/>
  <c r="L125"/>
  <c r="L129"/>
  <c r="L133"/>
  <c r="L137"/>
  <c r="L153"/>
  <c r="L161"/>
  <c r="L173"/>
  <c r="L181"/>
  <c r="L193"/>
  <c r="L201"/>
  <c r="L217"/>
  <c r="L221"/>
  <c r="L225"/>
  <c r="L229"/>
  <c r="L233"/>
  <c r="L237"/>
  <c r="L241"/>
  <c r="L245"/>
  <c r="L249"/>
  <c r="L253"/>
  <c r="L257"/>
  <c r="L261"/>
  <c r="L265"/>
  <c r="L269"/>
  <c r="L273"/>
  <c r="L277"/>
  <c r="L77"/>
  <c r="L281"/>
  <c r="L286"/>
  <c r="L290"/>
  <c r="L295"/>
  <c r="L299"/>
  <c r="L303"/>
  <c r="L307"/>
  <c r="L311"/>
  <c r="L315"/>
  <c r="L319"/>
  <c r="L323"/>
  <c r="L327"/>
  <c r="L331"/>
  <c r="L335"/>
  <c r="L353"/>
  <c r="L339"/>
  <c r="L343"/>
  <c r="L347"/>
  <c r="L351"/>
  <c r="L66"/>
  <c r="L79"/>
  <c r="L83"/>
  <c r="L99"/>
  <c r="L105"/>
  <c r="L110"/>
  <c r="L114"/>
  <c r="L118"/>
  <c r="L126"/>
  <c r="L130"/>
  <c r="L134"/>
  <c r="L138"/>
  <c r="L142"/>
  <c r="L146"/>
  <c r="L150"/>
  <c r="L158"/>
  <c r="L162"/>
  <c r="L170"/>
  <c r="L174"/>
  <c r="L186"/>
  <c r="L190"/>
  <c r="L194"/>
  <c r="L202"/>
  <c r="L206"/>
  <c r="L210"/>
  <c r="L214"/>
  <c r="L218"/>
  <c r="L222"/>
  <c r="L226"/>
  <c r="L230"/>
  <c r="L234"/>
  <c r="L238"/>
  <c r="L242"/>
  <c r="L246"/>
  <c r="L250"/>
  <c r="L254"/>
  <c r="L258"/>
  <c r="L262"/>
  <c r="L266"/>
  <c r="L270"/>
  <c r="L274"/>
  <c r="L278"/>
  <c r="L283"/>
  <c r="L287"/>
  <c r="L292"/>
  <c r="L296"/>
  <c r="L300"/>
  <c r="L304"/>
  <c r="L308"/>
  <c r="L312"/>
  <c r="L316"/>
  <c r="L320"/>
  <c r="L324"/>
  <c r="L328"/>
  <c r="L332"/>
  <c r="L336"/>
  <c r="L340"/>
  <c r="L344"/>
  <c r="L348"/>
  <c r="L352"/>
  <c r="F34"/>
  <c r="F35"/>
  <c r="G8" i="19"/>
  <c r="G10"/>
  <c r="G11"/>
  <c r="G12"/>
  <c r="G13"/>
  <c r="G14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K59" i="14" s="1"/>
  <c r="G58" i="19"/>
  <c r="G59"/>
  <c r="G60"/>
  <c r="G61"/>
  <c r="G62"/>
  <c r="G63"/>
  <c r="G64"/>
  <c r="G65"/>
  <c r="G66"/>
  <c r="G67"/>
  <c r="G68"/>
  <c r="G69"/>
  <c r="G70"/>
  <c r="G71"/>
  <c r="G72"/>
  <c r="G73"/>
  <c r="G74"/>
  <c r="G76"/>
  <c r="K78" i="14" s="1"/>
  <c r="G77" i="19"/>
  <c r="K79" i="14" s="1"/>
  <c r="G78" i="19"/>
  <c r="K80" i="14" s="1"/>
  <c r="G79" i="19"/>
  <c r="G80"/>
  <c r="G81"/>
  <c r="G82"/>
  <c r="G83"/>
  <c r="G84"/>
  <c r="G85"/>
  <c r="G86"/>
  <c r="G87"/>
  <c r="G88"/>
  <c r="G89"/>
  <c r="G90"/>
  <c r="G91"/>
  <c r="G92"/>
  <c r="G93"/>
  <c r="G94"/>
  <c r="K96" i="14" s="1"/>
  <c r="G95" i="19"/>
  <c r="G96"/>
  <c r="G97"/>
  <c r="K99" i="14" s="1"/>
  <c r="G98" i="19"/>
  <c r="K100" i="14" s="1"/>
  <c r="G99" i="19"/>
  <c r="K105" i="14"/>
  <c r="G106" i="19"/>
  <c r="G107"/>
  <c r="K109" i="14" s="1"/>
  <c r="G108" i="19"/>
  <c r="K110" i="14" s="1"/>
  <c r="G109" i="19"/>
  <c r="G110"/>
  <c r="G111"/>
  <c r="G112"/>
  <c r="K114" i="14" s="1"/>
  <c r="G113" i="19"/>
  <c r="G114"/>
  <c r="G115"/>
  <c r="K117" i="14" s="1"/>
  <c r="G116" i="19"/>
  <c r="G117"/>
  <c r="G118"/>
  <c r="K120" i="14" s="1"/>
  <c r="G119" i="19"/>
  <c r="K121" i="14" s="1"/>
  <c r="G120" i="19"/>
  <c r="G121"/>
  <c r="G122"/>
  <c r="G123"/>
  <c r="K125" i="14" s="1"/>
  <c r="G124" i="19"/>
  <c r="K126" i="14" s="1"/>
  <c r="G125" i="19"/>
  <c r="G126"/>
  <c r="G127"/>
  <c r="K129" i="14" s="1"/>
  <c r="G128" i="19"/>
  <c r="G129"/>
  <c r="K131" i="14" s="1"/>
  <c r="G131" i="19"/>
  <c r="K133" i="14" s="1"/>
  <c r="G132" i="19"/>
  <c r="K134" i="14" s="1"/>
  <c r="G133" i="19"/>
  <c r="G134"/>
  <c r="G135"/>
  <c r="K137" i="14" s="1"/>
  <c r="G136" i="19"/>
  <c r="G137"/>
  <c r="K139" i="14" s="1"/>
  <c r="G138" i="19"/>
  <c r="G139"/>
  <c r="K141" i="14" s="1"/>
  <c r="G140" i="19"/>
  <c r="G141"/>
  <c r="G142"/>
  <c r="G143"/>
  <c r="G144"/>
  <c r="G145"/>
  <c r="K147" i="14" s="1"/>
  <c r="G146" i="19"/>
  <c r="G147"/>
  <c r="G148"/>
  <c r="G149"/>
  <c r="G150"/>
  <c r="G151"/>
  <c r="K153" i="14" s="1"/>
  <c r="G152" i="19"/>
  <c r="G153"/>
  <c r="G154"/>
  <c r="G155"/>
  <c r="G156"/>
  <c r="K158" i="14" s="1"/>
  <c r="G157" i="19"/>
  <c r="K159" i="14" s="1"/>
  <c r="G158" i="19"/>
  <c r="G159"/>
  <c r="G160"/>
  <c r="G161"/>
  <c r="K163" i="14" s="1"/>
  <c r="G162" i="19"/>
  <c r="G163"/>
  <c r="G164"/>
  <c r="G165"/>
  <c r="G166"/>
  <c r="G167"/>
  <c r="G168"/>
  <c r="G169"/>
  <c r="K171" i="14" s="1"/>
  <c r="G170" i="19"/>
  <c r="G171"/>
  <c r="G172"/>
  <c r="G173"/>
  <c r="G174"/>
  <c r="G175"/>
  <c r="G176"/>
  <c r="G177"/>
  <c r="G178"/>
  <c r="G179"/>
  <c r="K181" i="14" s="1"/>
  <c r="G180" i="19"/>
  <c r="G181"/>
  <c r="K183" i="14" s="1"/>
  <c r="G182" i="19"/>
  <c r="G183"/>
  <c r="G184"/>
  <c r="G185"/>
  <c r="G186"/>
  <c r="K188" i="14" s="1"/>
  <c r="G187" i="19"/>
  <c r="G188"/>
  <c r="G189"/>
  <c r="K191" i="14" s="1"/>
  <c r="G190" i="19"/>
  <c r="K192" i="14" s="1"/>
  <c r="G191" i="19"/>
  <c r="K193" i="14" s="1"/>
  <c r="G192" i="19"/>
  <c r="G193"/>
  <c r="G194"/>
  <c r="G195"/>
  <c r="K197" i="14" s="1"/>
  <c r="G196" i="19"/>
  <c r="G197"/>
  <c r="G198"/>
  <c r="G199"/>
  <c r="G200"/>
  <c r="K202" i="14" s="1"/>
  <c r="G201" i="19"/>
  <c r="G202"/>
  <c r="G203"/>
  <c r="G204"/>
  <c r="K206" i="14" s="1"/>
  <c r="G205" i="19"/>
  <c r="G206"/>
  <c r="G207"/>
  <c r="G208"/>
  <c r="K210" i="14" s="1"/>
  <c r="G209" i="19"/>
  <c r="G210"/>
  <c r="G211"/>
  <c r="G212"/>
  <c r="G213"/>
  <c r="K215" i="14" s="1"/>
  <c r="G214" i="19"/>
  <c r="G215"/>
  <c r="K217" i="14" s="1"/>
  <c r="G216" i="19"/>
  <c r="G217"/>
  <c r="G218"/>
  <c r="K220" i="14" s="1"/>
  <c r="G219" i="19"/>
  <c r="K221" i="14" s="1"/>
  <c r="G220" i="19"/>
  <c r="K222" i="14" s="1"/>
  <c r="G221" i="19"/>
  <c r="K223" i="14" s="1"/>
  <c r="G222" i="19"/>
  <c r="K224" i="14" s="1"/>
  <c r="G223" i="19"/>
  <c r="K225" i="14" s="1"/>
  <c r="G224" i="19"/>
  <c r="K226" i="14" s="1"/>
  <c r="G225" i="19"/>
  <c r="G226"/>
  <c r="K228" i="14" s="1"/>
  <c r="G227" i="19"/>
  <c r="K229" i="14" s="1"/>
  <c r="G228" i="19"/>
  <c r="K230" i="14" s="1"/>
  <c r="G229" i="19"/>
  <c r="K231" i="14" s="1"/>
  <c r="G230" i="19"/>
  <c r="K232" i="14" s="1"/>
  <c r="G231" i="19"/>
  <c r="K233" i="14" s="1"/>
  <c r="G232" i="19"/>
  <c r="G233"/>
  <c r="K235" i="14" s="1"/>
  <c r="G234" i="19"/>
  <c r="G235"/>
  <c r="K237" i="14" s="1"/>
  <c r="G236" i="19"/>
  <c r="G237"/>
  <c r="K239" i="14" s="1"/>
  <c r="G238" i="19"/>
  <c r="K240" i="14" s="1"/>
  <c r="G239" i="19"/>
  <c r="K241" i="14" s="1"/>
  <c r="G240" i="19"/>
  <c r="K242" i="14" s="1"/>
  <c r="G241" i="19"/>
  <c r="G242"/>
  <c r="K244" i="14" s="1"/>
  <c r="G243" i="19"/>
  <c r="K245" i="14" s="1"/>
  <c r="G244" i="19"/>
  <c r="K246" i="14" s="1"/>
  <c r="G245" i="19"/>
  <c r="K247" i="14" s="1"/>
  <c r="G246" i="19"/>
  <c r="K248" i="14" s="1"/>
  <c r="G247" i="19"/>
  <c r="K249" i="14" s="1"/>
  <c r="G248" i="19"/>
  <c r="K250" i="14" s="1"/>
  <c r="G249" i="19"/>
  <c r="K251" i="14" s="1"/>
  <c r="G250" i="19"/>
  <c r="K252" i="14" s="1"/>
  <c r="G251" i="19"/>
  <c r="K253" i="14" s="1"/>
  <c r="G252" i="19"/>
  <c r="K254" i="14" s="1"/>
  <c r="G253" i="19"/>
  <c r="K255" i="14" s="1"/>
  <c r="G254" i="19"/>
  <c r="G255"/>
  <c r="K257" i="14" s="1"/>
  <c r="G256" i="19"/>
  <c r="K258" i="14" s="1"/>
  <c r="G257" i="19"/>
  <c r="K259" i="14" s="1"/>
  <c r="G258" i="19"/>
  <c r="G259"/>
  <c r="K261" i="14" s="1"/>
  <c r="G260" i="19"/>
  <c r="K262" i="14" s="1"/>
  <c r="G261" i="19"/>
  <c r="K263" i="14" s="1"/>
  <c r="G262" i="19"/>
  <c r="G263"/>
  <c r="K265" i="14" s="1"/>
  <c r="G264" i="19"/>
  <c r="K266" i="14" s="1"/>
  <c r="G265" i="19"/>
  <c r="G266"/>
  <c r="G267"/>
  <c r="K269" i="14" s="1"/>
  <c r="G268" i="19"/>
  <c r="K270" i="14" s="1"/>
  <c r="G269" i="19"/>
  <c r="G270"/>
  <c r="G271"/>
  <c r="K273" i="14" s="1"/>
  <c r="G272" i="19"/>
  <c r="K274" i="14" s="1"/>
  <c r="G273" i="19"/>
  <c r="K275" i="14" s="1"/>
  <c r="G274" i="19"/>
  <c r="G275"/>
  <c r="K277" i="14" s="1"/>
  <c r="G276" i="19"/>
  <c r="K278" i="14" s="1"/>
  <c r="G277" i="19"/>
  <c r="K279" i="14" s="1"/>
  <c r="G278" i="19"/>
  <c r="G279"/>
  <c r="K281" i="14" s="1"/>
  <c r="K283"/>
  <c r="G282" i="19"/>
  <c r="G283"/>
  <c r="K285" i="14" s="1"/>
  <c r="G284" i="19"/>
  <c r="K286" i="14" s="1"/>
  <c r="G285" i="19"/>
  <c r="G286"/>
  <c r="K288" i="14" s="1"/>
  <c r="G287" i="19"/>
  <c r="G288"/>
  <c r="K290" i="14" s="1"/>
  <c r="G290" i="19"/>
  <c r="G291"/>
  <c r="K293" i="14" s="1"/>
  <c r="G292" i="19"/>
  <c r="G293"/>
  <c r="K295" i="14" s="1"/>
  <c r="G294" i="19"/>
  <c r="K296" i="14" s="1"/>
  <c r="G295" i="19"/>
  <c r="K297" i="14" s="1"/>
  <c r="G296" i="19"/>
  <c r="K298" i="14" s="1"/>
  <c r="G297" i="19"/>
  <c r="K299" i="14" s="1"/>
  <c r="G298" i="19"/>
  <c r="K300" i="14" s="1"/>
  <c r="G299" i="19"/>
  <c r="K301" i="14" s="1"/>
  <c r="G300" i="19"/>
  <c r="K302" i="14" s="1"/>
  <c r="G301" i="19"/>
  <c r="K303" i="14" s="1"/>
  <c r="G302" i="19"/>
  <c r="K304" i="14" s="1"/>
  <c r="G303" i="19"/>
  <c r="G304"/>
  <c r="K306" i="14" s="1"/>
  <c r="G305" i="19"/>
  <c r="K307" i="14" s="1"/>
  <c r="G306" i="19"/>
  <c r="K308" i="14" s="1"/>
  <c r="G307" i="19"/>
  <c r="G308"/>
  <c r="K310" i="14" s="1"/>
  <c r="G309" i="19"/>
  <c r="K311" i="14" s="1"/>
  <c r="G310" i="19"/>
  <c r="K312" i="14" s="1"/>
  <c r="G311" i="19"/>
  <c r="G312"/>
  <c r="K314" i="14" s="1"/>
  <c r="G313" i="19"/>
  <c r="K315" i="14" s="1"/>
  <c r="G314" i="19"/>
  <c r="K316" i="14" s="1"/>
  <c r="G315" i="19"/>
  <c r="G316"/>
  <c r="K318" i="14" s="1"/>
  <c r="G317" i="19"/>
  <c r="K319" i="14" s="1"/>
  <c r="G318" i="19"/>
  <c r="K320" i="14" s="1"/>
  <c r="G319" i="19"/>
  <c r="K321" i="14" s="1"/>
  <c r="G320" i="19"/>
  <c r="G321"/>
  <c r="G322"/>
  <c r="G323"/>
  <c r="K325" i="14" s="1"/>
  <c r="G324" i="19"/>
  <c r="G325"/>
  <c r="G326"/>
  <c r="G327"/>
  <c r="K329" i="14" s="1"/>
  <c r="G328" i="19"/>
  <c r="G329"/>
  <c r="G330"/>
  <c r="K332" i="14" s="1"/>
  <c r="G331" i="19"/>
  <c r="G332"/>
  <c r="G333"/>
  <c r="G334"/>
  <c r="K336" i="14" s="1"/>
  <c r="G335" i="19"/>
  <c r="G336"/>
  <c r="G337"/>
  <c r="G338"/>
  <c r="G339"/>
  <c r="K341" i="14" s="1"/>
  <c r="G340" i="19"/>
  <c r="G341"/>
  <c r="K343" i="14" s="1"/>
  <c r="G342" i="19"/>
  <c r="K344" i="14" s="1"/>
  <c r="G343" i="19"/>
  <c r="K345" i="14" s="1"/>
  <c r="G344" i="19"/>
  <c r="K346" i="14" s="1"/>
  <c r="G345" i="19"/>
  <c r="K347" i="14" s="1"/>
  <c r="G346" i="19"/>
  <c r="K348" i="14" s="1"/>
  <c r="G347" i="19"/>
  <c r="K349" i="14" s="1"/>
  <c r="G348" i="19"/>
  <c r="K350" i="14" s="1"/>
  <c r="G349" i="19"/>
  <c r="K351" i="14" s="1"/>
  <c r="G350" i="19"/>
  <c r="K352" i="14" s="1"/>
  <c r="G7" i="19"/>
  <c r="K9" i="14" s="1"/>
  <c r="G15" i="18"/>
  <c r="G12"/>
  <c r="J79" i="14" s="1"/>
  <c r="G13" i="18"/>
  <c r="G14"/>
  <c r="G16"/>
  <c r="J18" i="14" s="1"/>
  <c r="G17" i="18"/>
  <c r="J19" i="14" s="1"/>
  <c r="G18" i="18"/>
  <c r="G19"/>
  <c r="G20"/>
  <c r="G22"/>
  <c r="G23"/>
  <c r="G24"/>
  <c r="J26" i="14" s="1"/>
  <c r="G25" i="18"/>
  <c r="G26"/>
  <c r="G27"/>
  <c r="J29" i="14" s="1"/>
  <c r="G28" i="18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1"/>
  <c r="G52"/>
  <c r="G53"/>
  <c r="G54"/>
  <c r="G55"/>
  <c r="J57" i="14" s="1"/>
  <c r="G56" i="18"/>
  <c r="G57"/>
  <c r="G58"/>
  <c r="G59"/>
  <c r="G60"/>
  <c r="G61"/>
  <c r="J63" i="14" s="1"/>
  <c r="G62" i="18"/>
  <c r="G63"/>
  <c r="G64"/>
  <c r="G65"/>
  <c r="G66"/>
  <c r="G67"/>
  <c r="G68"/>
  <c r="G69"/>
  <c r="G70"/>
  <c r="G71"/>
  <c r="G72"/>
  <c r="G73"/>
  <c r="G74"/>
  <c r="J76" i="14" s="1"/>
  <c r="J78"/>
  <c r="J80"/>
  <c r="G79" i="18"/>
  <c r="G80"/>
  <c r="G81"/>
  <c r="G82"/>
  <c r="G83"/>
  <c r="G84"/>
  <c r="G85"/>
  <c r="G86"/>
  <c r="G87"/>
  <c r="G88"/>
  <c r="G89"/>
  <c r="G90"/>
  <c r="G91"/>
  <c r="G92"/>
  <c r="G93"/>
  <c r="J95" i="14" s="1"/>
  <c r="G94" i="18"/>
  <c r="G95"/>
  <c r="G96"/>
  <c r="J98" i="14" s="1"/>
  <c r="G97" i="18"/>
  <c r="J99" i="14" s="1"/>
  <c r="G98" i="18"/>
  <c r="G99"/>
  <c r="G106"/>
  <c r="G107"/>
  <c r="J109" i="14" s="1"/>
  <c r="G108" i="18"/>
  <c r="J110" i="14" s="1"/>
  <c r="G109" i="18"/>
  <c r="G110"/>
  <c r="G111"/>
  <c r="G112"/>
  <c r="J114" i="14" s="1"/>
  <c r="G113" i="18"/>
  <c r="G114"/>
  <c r="G115"/>
  <c r="J117" i="14" s="1"/>
  <c r="G116" i="18"/>
  <c r="G117"/>
  <c r="G118"/>
  <c r="J120" i="14" s="1"/>
  <c r="G119" i="18"/>
  <c r="J121" i="14" s="1"/>
  <c r="G120" i="18"/>
  <c r="J122" i="14" s="1"/>
  <c r="G121" i="18"/>
  <c r="G122"/>
  <c r="G123"/>
  <c r="J125" i="14" s="1"/>
  <c r="G124" i="18"/>
  <c r="G125"/>
  <c r="J127" i="14" s="1"/>
  <c r="G126" i="18"/>
  <c r="G127"/>
  <c r="G128"/>
  <c r="J130" i="14" s="1"/>
  <c r="G129" i="18"/>
  <c r="J131" i="14" s="1"/>
  <c r="G130" i="18"/>
  <c r="G131"/>
  <c r="J133" i="14" s="1"/>
  <c r="G132" i="18"/>
  <c r="G133"/>
  <c r="G134"/>
  <c r="G135"/>
  <c r="J137" i="14" s="1"/>
  <c r="G136" i="18"/>
  <c r="J138" i="14" s="1"/>
  <c r="G137" i="18"/>
  <c r="J139" i="14" s="1"/>
  <c r="G138" i="18"/>
  <c r="G139"/>
  <c r="J141" i="14" s="1"/>
  <c r="G140" i="18"/>
  <c r="J142" i="14" s="1"/>
  <c r="G141" i="18"/>
  <c r="G142"/>
  <c r="G143"/>
  <c r="G144"/>
  <c r="G145"/>
  <c r="J147" i="14" s="1"/>
  <c r="G146" i="18"/>
  <c r="J148" i="14" s="1"/>
  <c r="G147" i="18"/>
  <c r="G148"/>
  <c r="G149"/>
  <c r="J151" i="14" s="1"/>
  <c r="G150" i="18"/>
  <c r="G151"/>
  <c r="G152"/>
  <c r="G153"/>
  <c r="G154"/>
  <c r="G155"/>
  <c r="J157" i="14" s="1"/>
  <c r="G156" i="18"/>
  <c r="J158" i="14" s="1"/>
  <c r="G157" i="18"/>
  <c r="G158"/>
  <c r="G159"/>
  <c r="G160"/>
  <c r="G161"/>
  <c r="G162"/>
  <c r="G163"/>
  <c r="G164"/>
  <c r="G165"/>
  <c r="J167" i="14" s="1"/>
  <c r="G166" i="18"/>
  <c r="J168" i="14" s="1"/>
  <c r="G167" i="18"/>
  <c r="J169" i="14" s="1"/>
  <c r="G168" i="18"/>
  <c r="J170" i="14" s="1"/>
  <c r="G169" i="18"/>
  <c r="G170"/>
  <c r="G171"/>
  <c r="G172"/>
  <c r="G173"/>
  <c r="G174"/>
  <c r="G175"/>
  <c r="G176"/>
  <c r="J178" i="14" s="1"/>
  <c r="G177" i="18"/>
  <c r="G178"/>
  <c r="G179"/>
  <c r="J181" i="14" s="1"/>
  <c r="G180" i="18"/>
  <c r="G181"/>
  <c r="J183" i="14" s="1"/>
  <c r="G182" i="18"/>
  <c r="G183"/>
  <c r="J185" i="14" s="1"/>
  <c r="G184" i="18"/>
  <c r="J186" i="14" s="1"/>
  <c r="G185" i="18"/>
  <c r="J187" i="14" s="1"/>
  <c r="G186" i="18"/>
  <c r="J188" i="14" s="1"/>
  <c r="G187" i="18"/>
  <c r="J189" i="14" s="1"/>
  <c r="G188" i="18"/>
  <c r="G189"/>
  <c r="J191" i="14" s="1"/>
  <c r="G190" i="18"/>
  <c r="J192" i="14" s="1"/>
  <c r="G191" i="18"/>
  <c r="J193" i="14" s="1"/>
  <c r="G192" i="18"/>
  <c r="G193"/>
  <c r="J195" i="14" s="1"/>
  <c r="G194" i="18"/>
  <c r="J196" i="14" s="1"/>
  <c r="G195" i="18"/>
  <c r="J197" i="14" s="1"/>
  <c r="G196" i="18"/>
  <c r="G197"/>
  <c r="G198"/>
  <c r="G199"/>
  <c r="G200"/>
  <c r="G201"/>
  <c r="G202"/>
  <c r="G203"/>
  <c r="J205" i="14" s="1"/>
  <c r="G204" i="18"/>
  <c r="J206" i="14" s="1"/>
  <c r="G205" i="18"/>
  <c r="G206"/>
  <c r="G207"/>
  <c r="G208"/>
  <c r="G209"/>
  <c r="G210"/>
  <c r="G211"/>
  <c r="J213" i="14" s="1"/>
  <c r="G212" i="18"/>
  <c r="G213"/>
  <c r="G214"/>
  <c r="G215"/>
  <c r="J217" i="14" s="1"/>
  <c r="G216" i="18"/>
  <c r="J218" i="14" s="1"/>
  <c r="G217" i="18"/>
  <c r="J219" i="14" s="1"/>
  <c r="G218" i="18"/>
  <c r="J220" i="14" s="1"/>
  <c r="G219" i="18"/>
  <c r="G220"/>
  <c r="J222" i="14" s="1"/>
  <c r="G221" i="18"/>
  <c r="J223" i="14" s="1"/>
  <c r="G222" i="18"/>
  <c r="J224" i="14" s="1"/>
  <c r="G223" i="18"/>
  <c r="J225" i="14" s="1"/>
  <c r="G224" i="18"/>
  <c r="G225"/>
  <c r="G226"/>
  <c r="J228" i="14" s="1"/>
  <c r="G227" i="18"/>
  <c r="J229" i="14" s="1"/>
  <c r="G228" i="18"/>
  <c r="J230" i="14" s="1"/>
  <c r="G229" i="18"/>
  <c r="J231" i="14" s="1"/>
  <c r="G230" i="18"/>
  <c r="J232" i="14" s="1"/>
  <c r="G231" i="18"/>
  <c r="J233" i="14" s="1"/>
  <c r="G232" i="18"/>
  <c r="G233"/>
  <c r="G234"/>
  <c r="G235"/>
  <c r="G236"/>
  <c r="G237"/>
  <c r="J239" i="14" s="1"/>
  <c r="G238" i="18"/>
  <c r="J240" i="14" s="1"/>
  <c r="G239" i="18"/>
  <c r="J241" i="14" s="1"/>
  <c r="G240" i="18"/>
  <c r="G241"/>
  <c r="G242"/>
  <c r="G243"/>
  <c r="J245" i="14" s="1"/>
  <c r="G244" i="18"/>
  <c r="J246" i="14" s="1"/>
  <c r="G245" i="18"/>
  <c r="J247" i="14" s="1"/>
  <c r="G246" i="18"/>
  <c r="J248" i="14" s="1"/>
  <c r="G247" i="18"/>
  <c r="G248"/>
  <c r="J250" i="14" s="1"/>
  <c r="G249" i="18"/>
  <c r="J251" i="14" s="1"/>
  <c r="G250" i="18"/>
  <c r="J252" i="14" s="1"/>
  <c r="G251" i="18"/>
  <c r="G252"/>
  <c r="J254" i="14" s="1"/>
  <c r="G253" i="18"/>
  <c r="G254"/>
  <c r="G255"/>
  <c r="G256"/>
  <c r="J258" i="14" s="1"/>
  <c r="G257" i="18"/>
  <c r="G258"/>
  <c r="G259"/>
  <c r="G260"/>
  <c r="J262" i="14" s="1"/>
  <c r="G261" i="18"/>
  <c r="G262"/>
  <c r="G263"/>
  <c r="G264"/>
  <c r="J266" i="14" s="1"/>
  <c r="G265" i="18"/>
  <c r="G266"/>
  <c r="G267"/>
  <c r="J269" i="14" s="1"/>
  <c r="G268" i="18"/>
  <c r="G269"/>
  <c r="G270"/>
  <c r="G271"/>
  <c r="G272"/>
  <c r="J274" i="14" s="1"/>
  <c r="G273" i="18"/>
  <c r="J275" i="14" s="1"/>
  <c r="G274" i="18"/>
  <c r="J276" i="14" s="1"/>
  <c r="G275" i="18"/>
  <c r="J277" i="14" s="1"/>
  <c r="G276" i="18"/>
  <c r="J278" i="14" s="1"/>
  <c r="G277" i="18"/>
  <c r="G278"/>
  <c r="G279"/>
  <c r="J281" i="14" s="1"/>
  <c r="G281" i="18"/>
  <c r="G282"/>
  <c r="G283"/>
  <c r="G284"/>
  <c r="J286" i="14" s="1"/>
  <c r="G285" i="18"/>
  <c r="G286"/>
  <c r="J288" i="14" s="1"/>
  <c r="G287" i="18"/>
  <c r="G288"/>
  <c r="J290" i="14" s="1"/>
  <c r="G290" i="18"/>
  <c r="G291"/>
  <c r="G292"/>
  <c r="J294" i="14" s="1"/>
  <c r="G293" i="18"/>
  <c r="J295" i="14" s="1"/>
  <c r="G294" i="18"/>
  <c r="J296" i="14" s="1"/>
  <c r="G295" i="18"/>
  <c r="J297" i="14" s="1"/>
  <c r="G296" i="18"/>
  <c r="J298" i="14" s="1"/>
  <c r="G297" i="18"/>
  <c r="J299" i="14" s="1"/>
  <c r="G298" i="18"/>
  <c r="G299"/>
  <c r="J301" i="14" s="1"/>
  <c r="G300" i="18"/>
  <c r="J302" i="14" s="1"/>
  <c r="G301" i="18"/>
  <c r="G302"/>
  <c r="G303"/>
  <c r="G304"/>
  <c r="G305"/>
  <c r="J307" i="14" s="1"/>
  <c r="G306" i="18"/>
  <c r="G307"/>
  <c r="G308"/>
  <c r="G309"/>
  <c r="J311" i="14" s="1"/>
  <c r="G310" i="18"/>
  <c r="G311"/>
  <c r="G312"/>
  <c r="G313"/>
  <c r="J315" i="14" s="1"/>
  <c r="G314" i="18"/>
  <c r="G315"/>
  <c r="G316"/>
  <c r="G317"/>
  <c r="J319" i="14" s="1"/>
  <c r="G318" i="18"/>
  <c r="J320" i="14" s="1"/>
  <c r="G319" i="18"/>
  <c r="G320"/>
  <c r="G321"/>
  <c r="J323" i="14" s="1"/>
  <c r="G322" i="18"/>
  <c r="J324" i="14" s="1"/>
  <c r="G323" i="18"/>
  <c r="G324"/>
  <c r="G325"/>
  <c r="G326"/>
  <c r="J328" i="14" s="1"/>
  <c r="G327" i="18"/>
  <c r="G328"/>
  <c r="G329"/>
  <c r="J331" i="14" s="1"/>
  <c r="G330" i="18"/>
  <c r="G331"/>
  <c r="G332"/>
  <c r="G333"/>
  <c r="G334"/>
  <c r="G335"/>
  <c r="G336"/>
  <c r="G337"/>
  <c r="J339" i="14" s="1"/>
  <c r="G338" i="18"/>
  <c r="G339"/>
  <c r="G340"/>
  <c r="J342" i="14" s="1"/>
  <c r="G341" i="18"/>
  <c r="J343" i="14" s="1"/>
  <c r="G342" i="18"/>
  <c r="J344" i="14" s="1"/>
  <c r="G343" i="18"/>
  <c r="J345" i="14" s="1"/>
  <c r="G344" i="18"/>
  <c r="J346" i="14" s="1"/>
  <c r="G345" i="18"/>
  <c r="J347" i="14" s="1"/>
  <c r="G346" i="18"/>
  <c r="J348" i="14" s="1"/>
  <c r="G347" i="18"/>
  <c r="J349" i="14" s="1"/>
  <c r="G348" i="18"/>
  <c r="J350" i="14" s="1"/>
  <c r="G349" i="18"/>
  <c r="J351" i="14" s="1"/>
  <c r="G350" i="18"/>
  <c r="G7"/>
  <c r="J9" i="14" s="1"/>
  <c r="G348" i="17"/>
  <c r="G349"/>
  <c r="G350"/>
  <c r="G348" i="16"/>
  <c r="H350" i="14" s="1"/>
  <c r="G349" i="16"/>
  <c r="H351" i="14" s="1"/>
  <c r="G350" i="16"/>
  <c r="H352" i="14" s="1"/>
  <c r="G348" i="15"/>
  <c r="G350" i="14" s="1"/>
  <c r="G349" i="15"/>
  <c r="G351" i="14" s="1"/>
  <c r="G350" i="15"/>
  <c r="G352" i="14" s="1"/>
  <c r="G347" i="1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I224" i="14" s="1"/>
  <c r="G221" i="17"/>
  <c r="G220"/>
  <c r="G219"/>
  <c r="G218"/>
  <c r="G217"/>
  <c r="G216"/>
  <c r="G215"/>
  <c r="G214"/>
  <c r="G213"/>
  <c r="I215" i="14" s="1"/>
  <c r="G212" i="17"/>
  <c r="G211"/>
  <c r="G210"/>
  <c r="I212" i="14" s="1"/>
  <c r="G209" i="17"/>
  <c r="G208"/>
  <c r="G207"/>
  <c r="I209" i="14" s="1"/>
  <c r="G206" i="17"/>
  <c r="I208" i="14" s="1"/>
  <c r="G205" i="17"/>
  <c r="G204"/>
  <c r="G203"/>
  <c r="I205" i="14" s="1"/>
  <c r="G202" i="17"/>
  <c r="I204" i="14" s="1"/>
  <c r="G201" i="17"/>
  <c r="G200"/>
  <c r="I202" i="14" s="1"/>
  <c r="G199" i="17"/>
  <c r="I201" i="14" s="1"/>
  <c r="G198" i="17"/>
  <c r="I200" i="14" s="1"/>
  <c r="G197" i="17"/>
  <c r="I199" i="14" s="1"/>
  <c r="G196" i="17"/>
  <c r="G195"/>
  <c r="G194"/>
  <c r="G193"/>
  <c r="I195" i="14" s="1"/>
  <c r="G192" i="17"/>
  <c r="I194" i="14" s="1"/>
  <c r="G191" i="17"/>
  <c r="I193" i="14" s="1"/>
  <c r="G190" i="17"/>
  <c r="I192" i="14" s="1"/>
  <c r="G189" i="17"/>
  <c r="I191" i="14" s="1"/>
  <c r="G188" i="17"/>
  <c r="G187"/>
  <c r="G186"/>
  <c r="G185"/>
  <c r="G184"/>
  <c r="G183"/>
  <c r="I185" i="14" s="1"/>
  <c r="G182" i="17"/>
  <c r="G181"/>
  <c r="I183" i="14" s="1"/>
  <c r="G180" i="17"/>
  <c r="G179"/>
  <c r="I181" i="14" s="1"/>
  <c r="G178" i="17"/>
  <c r="G177"/>
  <c r="G176"/>
  <c r="G175"/>
  <c r="G174"/>
  <c r="I176" i="14" s="1"/>
  <c r="G173" i="17"/>
  <c r="G172"/>
  <c r="G171"/>
  <c r="I173" i="14" s="1"/>
  <c r="G170" i="17"/>
  <c r="G169"/>
  <c r="G168"/>
  <c r="G167"/>
  <c r="G166"/>
  <c r="G165"/>
  <c r="G164"/>
  <c r="G163"/>
  <c r="I165" i="14" s="1"/>
  <c r="G162" i="17"/>
  <c r="G161"/>
  <c r="I163" i="14" s="1"/>
  <c r="G160" i="17"/>
  <c r="I162" i="14" s="1"/>
  <c r="G159" i="17"/>
  <c r="I161" i="14" s="1"/>
  <c r="G158" i="17"/>
  <c r="G157"/>
  <c r="G156"/>
  <c r="G155"/>
  <c r="G154"/>
  <c r="I156" i="14" s="1"/>
  <c r="G153" i="17"/>
  <c r="G152"/>
  <c r="G151"/>
  <c r="I153" i="14" s="1"/>
  <c r="G150" i="17"/>
  <c r="G149"/>
  <c r="I151" i="14" s="1"/>
  <c r="G148" i="17"/>
  <c r="I150" i="14" s="1"/>
  <c r="G147" i="17"/>
  <c r="G146"/>
  <c r="G145"/>
  <c r="I147" i="14" s="1"/>
  <c r="G144" i="17"/>
  <c r="G143"/>
  <c r="I145" i="14" s="1"/>
  <c r="G142" i="17"/>
  <c r="I144" i="14" s="1"/>
  <c r="G141" i="17"/>
  <c r="G140"/>
  <c r="G139"/>
  <c r="I141" i="14" s="1"/>
  <c r="G138" i="17"/>
  <c r="G137"/>
  <c r="G136"/>
  <c r="G135"/>
  <c r="G134"/>
  <c r="I136" i="14" s="1"/>
  <c r="G133" i="17"/>
  <c r="G132"/>
  <c r="G131"/>
  <c r="I133" i="14" s="1"/>
  <c r="G130" i="17"/>
  <c r="G129"/>
  <c r="G128"/>
  <c r="G127"/>
  <c r="I129" i="14" s="1"/>
  <c r="G126" i="17"/>
  <c r="G125"/>
  <c r="G124"/>
  <c r="G123"/>
  <c r="I125" i="14" s="1"/>
  <c r="G122" i="17"/>
  <c r="I124" i="14" s="1"/>
  <c r="G121" i="17"/>
  <c r="I123" i="14" s="1"/>
  <c r="G120" i="17"/>
  <c r="G119"/>
  <c r="G118"/>
  <c r="G117"/>
  <c r="I119" i="14" s="1"/>
  <c r="G116" i="17"/>
  <c r="G115"/>
  <c r="G114"/>
  <c r="G113"/>
  <c r="G112"/>
  <c r="G111"/>
  <c r="G110"/>
  <c r="I112" i="14" s="1"/>
  <c r="G109" i="17"/>
  <c r="G108"/>
  <c r="G107"/>
  <c r="I109" i="14" s="1"/>
  <c r="G106" i="17"/>
  <c r="I108" i="14" s="1"/>
  <c r="I105"/>
  <c r="G99" i="17"/>
  <c r="G98"/>
  <c r="G97"/>
  <c r="G96"/>
  <c r="I98" i="14" s="1"/>
  <c r="G95" i="17"/>
  <c r="G94"/>
  <c r="G93"/>
  <c r="I95" i="14" s="1"/>
  <c r="G92" i="17"/>
  <c r="I94" i="14" s="1"/>
  <c r="G91" i="17"/>
  <c r="I93" i="14" s="1"/>
  <c r="G90" i="17"/>
  <c r="I92" i="14" s="1"/>
  <c r="G89" i="17"/>
  <c r="I91" i="14" s="1"/>
  <c r="G88" i="17"/>
  <c r="I90" i="14" s="1"/>
  <c r="G87" i="17"/>
  <c r="G86"/>
  <c r="I88" i="14" s="1"/>
  <c r="G85" i="17"/>
  <c r="G84"/>
  <c r="I86" i="14" s="1"/>
  <c r="G83" i="17"/>
  <c r="I85" i="14" s="1"/>
  <c r="G82" i="17"/>
  <c r="I84" i="14" s="1"/>
  <c r="G81" i="17"/>
  <c r="G80"/>
  <c r="G79"/>
  <c r="G78"/>
  <c r="G77"/>
  <c r="G76"/>
  <c r="G74"/>
  <c r="I76" i="14" s="1"/>
  <c r="G73" i="17"/>
  <c r="I75" i="14" s="1"/>
  <c r="G72" i="17"/>
  <c r="G71"/>
  <c r="I73" i="14" s="1"/>
  <c r="G70" i="17"/>
  <c r="I72" i="14" s="1"/>
  <c r="G69" i="17"/>
  <c r="I71" i="14" s="1"/>
  <c r="G68" i="17"/>
  <c r="I70" i="14" s="1"/>
  <c r="G67" i="17"/>
  <c r="I69" i="14" s="1"/>
  <c r="G66" i="17"/>
  <c r="I68" i="14" s="1"/>
  <c r="G65" i="17"/>
  <c r="I67" i="14" s="1"/>
  <c r="G64" i="17"/>
  <c r="G63"/>
  <c r="G62"/>
  <c r="G61"/>
  <c r="G60"/>
  <c r="G59"/>
  <c r="I61" i="14" s="1"/>
  <c r="G58" i="17"/>
  <c r="I60" i="14" s="1"/>
  <c r="G57" i="17"/>
  <c r="G56"/>
  <c r="I58" i="14" s="1"/>
  <c r="G55" i="17"/>
  <c r="G54"/>
  <c r="I56" i="14" s="1"/>
  <c r="G53" i="17"/>
  <c r="I55" i="14" s="1"/>
  <c r="G52" i="17"/>
  <c r="I54" i="14" s="1"/>
  <c r="G51" i="17"/>
  <c r="I53" i="14" s="1"/>
  <c r="G50" i="17"/>
  <c r="I52" i="14" s="1"/>
  <c r="G49" i="17"/>
  <c r="I51" i="14" s="1"/>
  <c r="G48" i="17"/>
  <c r="G47"/>
  <c r="G46"/>
  <c r="I48" i="14" s="1"/>
  <c r="G45" i="17"/>
  <c r="I47" i="14" s="1"/>
  <c r="G44" i="17"/>
  <c r="G43"/>
  <c r="I45" i="14" s="1"/>
  <c r="G42" i="17"/>
  <c r="I44" i="14" s="1"/>
  <c r="G41" i="17"/>
  <c r="I43" i="14" s="1"/>
  <c r="G40" i="17"/>
  <c r="I42" i="14" s="1"/>
  <c r="G39" i="17"/>
  <c r="G38"/>
  <c r="I40" i="14" s="1"/>
  <c r="G37" i="17"/>
  <c r="I39" i="14" s="1"/>
  <c r="G36" i="17"/>
  <c r="G35"/>
  <c r="G34"/>
  <c r="I36" i="14" s="1"/>
  <c r="G33" i="17"/>
  <c r="I35" i="14" s="1"/>
  <c r="G32" i="17"/>
  <c r="I34" i="14" s="1"/>
  <c r="G31" i="17"/>
  <c r="I33" i="14" s="1"/>
  <c r="G30" i="17"/>
  <c r="I32" i="14" s="1"/>
  <c r="G29" i="17"/>
  <c r="G28"/>
  <c r="I30" i="14" s="1"/>
  <c r="G27" i="17"/>
  <c r="I29" i="14" s="1"/>
  <c r="G26" i="17"/>
  <c r="I28" i="14" s="1"/>
  <c r="G25" i="17"/>
  <c r="G24"/>
  <c r="I26" i="14" s="1"/>
  <c r="G23" i="17"/>
  <c r="I25" i="14" s="1"/>
  <c r="G22" i="17"/>
  <c r="G20"/>
  <c r="I22" i="14" s="1"/>
  <c r="G19" i="17"/>
  <c r="I21" i="14" s="1"/>
  <c r="G18" i="17"/>
  <c r="I20" i="14" s="1"/>
  <c r="G17" i="17"/>
  <c r="I19" i="14" s="1"/>
  <c r="G16" i="17"/>
  <c r="I18" i="14" s="1"/>
  <c r="G15" i="17"/>
  <c r="I17" i="14" s="1"/>
  <c r="G14" i="17"/>
  <c r="I16" i="14" s="1"/>
  <c r="G13" i="17"/>
  <c r="I15" i="14" s="1"/>
  <c r="G12" i="17"/>
  <c r="I14" i="14" s="1"/>
  <c r="G11" i="17"/>
  <c r="I13" i="14" s="1"/>
  <c r="G10" i="17"/>
  <c r="G8"/>
  <c r="G7"/>
  <c r="I9" i="14" s="1"/>
  <c r="G347" i="16"/>
  <c r="H349" i="14" s="1"/>
  <c r="G346" i="16"/>
  <c r="H348" i="14" s="1"/>
  <c r="G345" i="16"/>
  <c r="H347" i="14" s="1"/>
  <c r="G344" i="16"/>
  <c r="H346" i="14" s="1"/>
  <c r="G343" i="16"/>
  <c r="H345" i="14" s="1"/>
  <c r="G342" i="16"/>
  <c r="H344" i="14" s="1"/>
  <c r="G341" i="16"/>
  <c r="H343" i="14" s="1"/>
  <c r="G340" i="16"/>
  <c r="H342" i="14" s="1"/>
  <c r="G339" i="16"/>
  <c r="H341" i="14" s="1"/>
  <c r="G338" i="16"/>
  <c r="H340" i="14" s="1"/>
  <c r="G337" i="16"/>
  <c r="H339" i="14" s="1"/>
  <c r="G336" i="16"/>
  <c r="H338" i="14" s="1"/>
  <c r="G335" i="16"/>
  <c r="H337" i="14" s="1"/>
  <c r="G334" i="16"/>
  <c r="H336" i="14" s="1"/>
  <c r="G333" i="16"/>
  <c r="H335" i="14" s="1"/>
  <c r="G332" i="16"/>
  <c r="H334" i="14" s="1"/>
  <c r="G331" i="16"/>
  <c r="H333" i="14" s="1"/>
  <c r="G330" i="16"/>
  <c r="H332" i="14" s="1"/>
  <c r="G329" i="16"/>
  <c r="H331" i="14" s="1"/>
  <c r="G328" i="16"/>
  <c r="H330" i="14" s="1"/>
  <c r="G327" i="16"/>
  <c r="H329" i="14" s="1"/>
  <c r="G326" i="16"/>
  <c r="H328" i="14" s="1"/>
  <c r="G325" i="16"/>
  <c r="H327" i="14" s="1"/>
  <c r="G324" i="16"/>
  <c r="H326" i="14" s="1"/>
  <c r="G323" i="16"/>
  <c r="H325" i="14" s="1"/>
  <c r="G322" i="16"/>
  <c r="H324" i="14" s="1"/>
  <c r="G321" i="16"/>
  <c r="H323" i="14" s="1"/>
  <c r="G320" i="16"/>
  <c r="H322" i="14" s="1"/>
  <c r="G319" i="16"/>
  <c r="H321" i="14" s="1"/>
  <c r="G318" i="16"/>
  <c r="H320" i="14" s="1"/>
  <c r="G317" i="16"/>
  <c r="H319" i="14" s="1"/>
  <c r="G316" i="16"/>
  <c r="H318" i="14" s="1"/>
  <c r="G315" i="16"/>
  <c r="H317" i="14" s="1"/>
  <c r="G314" i="16"/>
  <c r="H316" i="14" s="1"/>
  <c r="G313" i="16"/>
  <c r="H315" i="14" s="1"/>
  <c r="G312" i="16"/>
  <c r="H314" i="14" s="1"/>
  <c r="G311" i="16"/>
  <c r="H313" i="14" s="1"/>
  <c r="G310" i="16"/>
  <c r="H312" i="14" s="1"/>
  <c r="G309" i="16"/>
  <c r="H311" i="14" s="1"/>
  <c r="G308" i="16"/>
  <c r="H310" i="14" s="1"/>
  <c r="G307" i="16"/>
  <c r="H309" i="14" s="1"/>
  <c r="G306" i="16"/>
  <c r="H308" i="14" s="1"/>
  <c r="G305" i="16"/>
  <c r="H307" i="14" s="1"/>
  <c r="G304" i="16"/>
  <c r="H306" i="14" s="1"/>
  <c r="G303" i="16"/>
  <c r="H305" i="14" s="1"/>
  <c r="G302" i="16"/>
  <c r="H304" i="14" s="1"/>
  <c r="G301" i="16"/>
  <c r="H303" i="14" s="1"/>
  <c r="G300" i="16"/>
  <c r="H302" i="14" s="1"/>
  <c r="G299" i="16"/>
  <c r="H301" i="14" s="1"/>
  <c r="G298" i="16"/>
  <c r="H300" i="14" s="1"/>
  <c r="G297" i="16"/>
  <c r="H299" i="14" s="1"/>
  <c r="G296" i="16"/>
  <c r="H298" i="14" s="1"/>
  <c r="G295" i="16"/>
  <c r="H297" i="14" s="1"/>
  <c r="G294" i="16"/>
  <c r="H296" i="14" s="1"/>
  <c r="G293" i="16"/>
  <c r="H295" i="14" s="1"/>
  <c r="G292" i="16"/>
  <c r="H294" i="14" s="1"/>
  <c r="G291" i="16"/>
  <c r="H293" i="14" s="1"/>
  <c r="G290" i="16"/>
  <c r="H292" i="14" s="1"/>
  <c r="G288" i="16"/>
  <c r="H290" i="14" s="1"/>
  <c r="G287" i="16"/>
  <c r="H289" i="14" s="1"/>
  <c r="G286" i="16"/>
  <c r="H288" i="14" s="1"/>
  <c r="G285" i="16"/>
  <c r="H287" i="14" s="1"/>
  <c r="G284" i="16"/>
  <c r="H286" i="14" s="1"/>
  <c r="G283" i="16"/>
  <c r="H285" i="14" s="1"/>
  <c r="G282" i="16"/>
  <c r="H284" i="14" s="1"/>
  <c r="G281" i="16"/>
  <c r="H283" i="14" s="1"/>
  <c r="G279" i="16"/>
  <c r="H281" i="14" s="1"/>
  <c r="G278" i="16"/>
  <c r="H280" i="14" s="1"/>
  <c r="G277" i="16"/>
  <c r="H279" i="14" s="1"/>
  <c r="G276" i="16"/>
  <c r="H278" i="14" s="1"/>
  <c r="G275" i="16"/>
  <c r="H277" i="14" s="1"/>
  <c r="G274" i="16"/>
  <c r="H276" i="14" s="1"/>
  <c r="G273" i="16"/>
  <c r="H275" i="14" s="1"/>
  <c r="G272" i="16"/>
  <c r="H274" i="14" s="1"/>
  <c r="G271" i="16"/>
  <c r="H273" i="14" s="1"/>
  <c r="G270" i="16"/>
  <c r="H272" i="14" s="1"/>
  <c r="G269" i="16"/>
  <c r="H271" i="14" s="1"/>
  <c r="G268" i="16"/>
  <c r="H270" i="14" s="1"/>
  <c r="G267" i="16"/>
  <c r="H269" i="14" s="1"/>
  <c r="G266" i="16"/>
  <c r="H268" i="14" s="1"/>
  <c r="G265" i="16"/>
  <c r="H267" i="14" s="1"/>
  <c r="G264" i="16"/>
  <c r="H266" i="14" s="1"/>
  <c r="G263" i="16"/>
  <c r="H265" i="14" s="1"/>
  <c r="G262" i="16"/>
  <c r="H264" i="14" s="1"/>
  <c r="G261" i="16"/>
  <c r="H263" i="14" s="1"/>
  <c r="G260" i="16"/>
  <c r="H262" i="14" s="1"/>
  <c r="G259" i="16"/>
  <c r="H261" i="14" s="1"/>
  <c r="G258" i="16"/>
  <c r="H260" i="14" s="1"/>
  <c r="G257" i="16"/>
  <c r="H259" i="14" s="1"/>
  <c r="G256" i="16"/>
  <c r="H258" i="14" s="1"/>
  <c r="G255" i="16"/>
  <c r="H257" i="14" s="1"/>
  <c r="G254" i="16"/>
  <c r="H256" i="14" s="1"/>
  <c r="G253" i="16"/>
  <c r="H255" i="14" s="1"/>
  <c r="G252" i="16"/>
  <c r="H254" i="14" s="1"/>
  <c r="G251" i="16"/>
  <c r="H253" i="14" s="1"/>
  <c r="G250" i="16"/>
  <c r="H252" i="14" s="1"/>
  <c r="G249" i="16"/>
  <c r="H251" i="14" s="1"/>
  <c r="G248" i="16"/>
  <c r="H250" i="14" s="1"/>
  <c r="G247" i="16"/>
  <c r="H249" i="14" s="1"/>
  <c r="G246" i="16"/>
  <c r="H248" i="14" s="1"/>
  <c r="G245" i="16"/>
  <c r="H247" i="14" s="1"/>
  <c r="G244" i="16"/>
  <c r="H246" i="14" s="1"/>
  <c r="G243" i="16"/>
  <c r="H245" i="14" s="1"/>
  <c r="G242" i="16"/>
  <c r="H244" i="14" s="1"/>
  <c r="G241" i="16"/>
  <c r="H243" i="14" s="1"/>
  <c r="G240" i="16"/>
  <c r="H242" i="14" s="1"/>
  <c r="G239" i="16"/>
  <c r="H241" i="14" s="1"/>
  <c r="G238" i="16"/>
  <c r="H240" i="14" s="1"/>
  <c r="G237" i="16"/>
  <c r="H239" i="14" s="1"/>
  <c r="G236" i="16"/>
  <c r="H238" i="14" s="1"/>
  <c r="G235" i="16"/>
  <c r="H237" i="14" s="1"/>
  <c r="G234" i="16"/>
  <c r="H236" i="14" s="1"/>
  <c r="G233" i="16"/>
  <c r="H235" i="14" s="1"/>
  <c r="G232" i="16"/>
  <c r="H234" i="14" s="1"/>
  <c r="G231" i="16"/>
  <c r="H233" i="14" s="1"/>
  <c r="G230" i="16"/>
  <c r="H232" i="14" s="1"/>
  <c r="G229" i="16"/>
  <c r="H231" i="14" s="1"/>
  <c r="G228" i="16"/>
  <c r="H230" i="14" s="1"/>
  <c r="G227" i="16"/>
  <c r="H229" i="14" s="1"/>
  <c r="G226" i="16"/>
  <c r="H228" i="14" s="1"/>
  <c r="G225" i="16"/>
  <c r="H227" i="14" s="1"/>
  <c r="G224" i="16"/>
  <c r="H226" i="14" s="1"/>
  <c r="G223" i="16"/>
  <c r="H225" i="14" s="1"/>
  <c r="G222" i="16"/>
  <c r="H224" i="14" s="1"/>
  <c r="G221" i="16"/>
  <c r="H223" i="14" s="1"/>
  <c r="G220" i="16"/>
  <c r="H222" i="14" s="1"/>
  <c r="G219" i="16"/>
  <c r="H221" i="14" s="1"/>
  <c r="G218" i="16"/>
  <c r="H220" i="14" s="1"/>
  <c r="G217" i="16"/>
  <c r="H219" i="14" s="1"/>
  <c r="G216" i="16"/>
  <c r="H218" i="14" s="1"/>
  <c r="G215" i="16"/>
  <c r="H217" i="14" s="1"/>
  <c r="G214" i="16"/>
  <c r="H216" i="14" s="1"/>
  <c r="G213" i="16"/>
  <c r="H215" i="14" s="1"/>
  <c r="G212" i="16"/>
  <c r="H214" i="14" s="1"/>
  <c r="G211" i="16"/>
  <c r="H213" i="14" s="1"/>
  <c r="G210" i="16"/>
  <c r="H212" i="14" s="1"/>
  <c r="G209" i="16"/>
  <c r="H211" i="14" s="1"/>
  <c r="G208" i="16"/>
  <c r="H210" i="14" s="1"/>
  <c r="G207" i="16"/>
  <c r="H209" i="14" s="1"/>
  <c r="G206" i="16"/>
  <c r="H208" i="14" s="1"/>
  <c r="G205" i="16"/>
  <c r="H207" i="14" s="1"/>
  <c r="G204" i="16"/>
  <c r="H206" i="14" s="1"/>
  <c r="G203" i="16"/>
  <c r="H205" i="14" s="1"/>
  <c r="G202" i="16"/>
  <c r="H204" i="14" s="1"/>
  <c r="G201" i="16"/>
  <c r="H203" i="14" s="1"/>
  <c r="G200" i="16"/>
  <c r="H202" i="14" s="1"/>
  <c r="G199" i="16"/>
  <c r="H201" i="14" s="1"/>
  <c r="G198" i="16"/>
  <c r="H200" i="14" s="1"/>
  <c r="G197" i="16"/>
  <c r="H199" i="14" s="1"/>
  <c r="G196" i="16"/>
  <c r="H198" i="14" s="1"/>
  <c r="G195" i="16"/>
  <c r="H197" i="14" s="1"/>
  <c r="G194" i="16"/>
  <c r="H196" i="14" s="1"/>
  <c r="G193" i="16"/>
  <c r="H195" i="14" s="1"/>
  <c r="G192" i="16"/>
  <c r="H194" i="14" s="1"/>
  <c r="G191" i="16"/>
  <c r="H193" i="14" s="1"/>
  <c r="G190" i="16"/>
  <c r="H192" i="14" s="1"/>
  <c r="G189" i="16"/>
  <c r="H191" i="14" s="1"/>
  <c r="G188" i="16"/>
  <c r="H190" i="14" s="1"/>
  <c r="G187" i="16"/>
  <c r="H189" i="14" s="1"/>
  <c r="G186" i="16"/>
  <c r="H188" i="14" s="1"/>
  <c r="G185" i="16"/>
  <c r="H187" i="14" s="1"/>
  <c r="G184" i="16"/>
  <c r="H186" i="14" s="1"/>
  <c r="G183" i="16"/>
  <c r="H185" i="14" s="1"/>
  <c r="G182" i="16"/>
  <c r="H184" i="14" s="1"/>
  <c r="G181" i="16"/>
  <c r="H183" i="14" s="1"/>
  <c r="G180" i="16"/>
  <c r="H182" i="14" s="1"/>
  <c r="G179" i="16"/>
  <c r="H181" i="14" s="1"/>
  <c r="G178" i="16"/>
  <c r="H180" i="14" s="1"/>
  <c r="G177" i="16"/>
  <c r="H179" i="14" s="1"/>
  <c r="G176" i="16"/>
  <c r="H178" i="14" s="1"/>
  <c r="G175" i="16"/>
  <c r="H177" i="14" s="1"/>
  <c r="G174" i="16"/>
  <c r="H176" i="14" s="1"/>
  <c r="G173" i="16"/>
  <c r="H175" i="14" s="1"/>
  <c r="G172" i="16"/>
  <c r="H174" i="14" s="1"/>
  <c r="G171" i="16"/>
  <c r="H173" i="14" s="1"/>
  <c r="G170" i="16"/>
  <c r="H172" i="14" s="1"/>
  <c r="G169" i="16"/>
  <c r="H171" i="14" s="1"/>
  <c r="G168" i="16"/>
  <c r="H170" i="14" s="1"/>
  <c r="G167" i="16"/>
  <c r="H169" i="14" s="1"/>
  <c r="G166" i="16"/>
  <c r="H168" i="14" s="1"/>
  <c r="G165" i="16"/>
  <c r="H167" i="14" s="1"/>
  <c r="G164" i="16"/>
  <c r="H166" i="14" s="1"/>
  <c r="G163" i="16"/>
  <c r="H165" i="14" s="1"/>
  <c r="G162" i="16"/>
  <c r="H164" i="14" s="1"/>
  <c r="G161" i="16"/>
  <c r="H163" i="14" s="1"/>
  <c r="G160" i="16"/>
  <c r="H162" i="14" s="1"/>
  <c r="G159" i="16"/>
  <c r="H161" i="14" s="1"/>
  <c r="G158" i="16"/>
  <c r="H160" i="14" s="1"/>
  <c r="G157" i="16"/>
  <c r="H159" i="14" s="1"/>
  <c r="G156" i="16"/>
  <c r="H158" i="14" s="1"/>
  <c r="G155" i="16"/>
  <c r="H157" i="14" s="1"/>
  <c r="G154" i="16"/>
  <c r="H156" i="14" s="1"/>
  <c r="G153" i="16"/>
  <c r="H155" i="14" s="1"/>
  <c r="G152" i="16"/>
  <c r="H154" i="14" s="1"/>
  <c r="G151" i="16"/>
  <c r="H153" i="14" s="1"/>
  <c r="G150" i="16"/>
  <c r="H152" i="14" s="1"/>
  <c r="G149" i="16"/>
  <c r="H151" i="14" s="1"/>
  <c r="G148" i="16"/>
  <c r="H150" i="14" s="1"/>
  <c r="G147" i="16"/>
  <c r="H149" i="14" s="1"/>
  <c r="G146" i="16"/>
  <c r="H148" i="14" s="1"/>
  <c r="G145" i="16"/>
  <c r="H147" i="14" s="1"/>
  <c r="G144" i="16"/>
  <c r="H146" i="14" s="1"/>
  <c r="G143" i="16"/>
  <c r="H145" i="14" s="1"/>
  <c r="G142" i="16"/>
  <c r="H144" i="14" s="1"/>
  <c r="G141" i="16"/>
  <c r="H143" i="14" s="1"/>
  <c r="G140" i="16"/>
  <c r="H142" i="14" s="1"/>
  <c r="G139" i="16"/>
  <c r="H141" i="14" s="1"/>
  <c r="G138" i="16"/>
  <c r="H140" i="14" s="1"/>
  <c r="G137" i="16"/>
  <c r="H139" i="14" s="1"/>
  <c r="G136" i="16"/>
  <c r="H138" i="14" s="1"/>
  <c r="G135" i="16"/>
  <c r="H137" i="14" s="1"/>
  <c r="G134" i="16"/>
  <c r="H136" i="14" s="1"/>
  <c r="G133" i="16"/>
  <c r="H135" i="14" s="1"/>
  <c r="G132" i="16"/>
  <c r="H134" i="14" s="1"/>
  <c r="G131" i="16"/>
  <c r="H133" i="14" s="1"/>
  <c r="G130" i="16"/>
  <c r="H132" i="14" s="1"/>
  <c r="G129" i="16"/>
  <c r="H131" i="14" s="1"/>
  <c r="G128" i="16"/>
  <c r="H130" i="14" s="1"/>
  <c r="G127" i="16"/>
  <c r="H129" i="14" s="1"/>
  <c r="G126" i="16"/>
  <c r="H128" i="14" s="1"/>
  <c r="G125" i="16"/>
  <c r="H127" i="14" s="1"/>
  <c r="G124" i="16"/>
  <c r="H126" i="14" s="1"/>
  <c r="G123" i="16"/>
  <c r="H125" i="14" s="1"/>
  <c r="G122" i="16"/>
  <c r="H124" i="14" s="1"/>
  <c r="G121" i="16"/>
  <c r="H123" i="14" s="1"/>
  <c r="G120" i="16"/>
  <c r="H122" i="14" s="1"/>
  <c r="G119" i="16"/>
  <c r="H121" i="14" s="1"/>
  <c r="G118" i="16"/>
  <c r="H120" i="14" s="1"/>
  <c r="G117" i="16"/>
  <c r="H119" i="14" s="1"/>
  <c r="G116" i="16"/>
  <c r="H118" i="14" s="1"/>
  <c r="G115" i="16"/>
  <c r="H117" i="14" s="1"/>
  <c r="G114" i="16"/>
  <c r="H116" i="14" s="1"/>
  <c r="G113" i="16"/>
  <c r="H115" i="14" s="1"/>
  <c r="G112" i="16"/>
  <c r="H114" i="14" s="1"/>
  <c r="G111" i="16"/>
  <c r="H113" i="14" s="1"/>
  <c r="G110" i="16"/>
  <c r="H112" i="14" s="1"/>
  <c r="G109" i="16"/>
  <c r="H111" i="14" s="1"/>
  <c r="G108" i="16"/>
  <c r="H110" i="14" s="1"/>
  <c r="G107" i="16"/>
  <c r="H109" i="14" s="1"/>
  <c r="G106" i="16"/>
  <c r="H108" i="14" s="1"/>
  <c r="H106"/>
  <c r="H105"/>
  <c r="G99" i="16"/>
  <c r="H101" i="14" s="1"/>
  <c r="G98" i="16"/>
  <c r="H100" i="14" s="1"/>
  <c r="G97" i="16"/>
  <c r="H99" i="14" s="1"/>
  <c r="G96" i="16"/>
  <c r="H98" i="14" s="1"/>
  <c r="G95" i="16"/>
  <c r="H97" i="14" s="1"/>
  <c r="G94" i="16"/>
  <c r="H96" i="14" s="1"/>
  <c r="G93" i="16"/>
  <c r="H95" i="14" s="1"/>
  <c r="G92" i="16"/>
  <c r="H94" i="14" s="1"/>
  <c r="G91" i="16"/>
  <c r="H93" i="14" s="1"/>
  <c r="G90" i="16"/>
  <c r="H92" i="14" s="1"/>
  <c r="G89" i="16"/>
  <c r="H91" i="14" s="1"/>
  <c r="G88" i="16"/>
  <c r="H90" i="14" s="1"/>
  <c r="G87" i="16"/>
  <c r="H89" i="14" s="1"/>
  <c r="G86" i="16"/>
  <c r="H88" i="14" s="1"/>
  <c r="G85" i="16"/>
  <c r="H87" i="14" s="1"/>
  <c r="G84" i="16"/>
  <c r="H86" i="14" s="1"/>
  <c r="G83" i="16"/>
  <c r="H85" i="14" s="1"/>
  <c r="G82" i="16"/>
  <c r="H84" i="14" s="1"/>
  <c r="G81" i="16"/>
  <c r="H83" i="14" s="1"/>
  <c r="G80" i="16"/>
  <c r="H82" i="14" s="1"/>
  <c r="H81"/>
  <c r="H80"/>
  <c r="H79"/>
  <c r="H78"/>
  <c r="G74" i="16"/>
  <c r="H76" i="14" s="1"/>
  <c r="G73" i="16"/>
  <c r="H75" i="14" s="1"/>
  <c r="G72" i="16"/>
  <c r="H74" i="14" s="1"/>
  <c r="G71" i="16"/>
  <c r="H73" i="14" s="1"/>
  <c r="G70" i="16"/>
  <c r="H72" i="14" s="1"/>
  <c r="G69" i="16"/>
  <c r="H71" i="14" s="1"/>
  <c r="G68" i="16"/>
  <c r="H70" i="14" s="1"/>
  <c r="G67" i="16"/>
  <c r="H69" i="14" s="1"/>
  <c r="G66" i="16"/>
  <c r="H68" i="14" s="1"/>
  <c r="G65" i="16"/>
  <c r="H67" i="14" s="1"/>
  <c r="G64" i="16"/>
  <c r="H66" i="14" s="1"/>
  <c r="G63" i="16"/>
  <c r="H65" i="14" s="1"/>
  <c r="G62" i="16"/>
  <c r="H64" i="14" s="1"/>
  <c r="G61" i="16"/>
  <c r="H63" i="14" s="1"/>
  <c r="G60" i="16"/>
  <c r="H62" i="14" s="1"/>
  <c r="G59" i="16"/>
  <c r="H61" i="14" s="1"/>
  <c r="G58" i="16"/>
  <c r="H60" i="14" s="1"/>
  <c r="G57" i="16"/>
  <c r="H59" i="14" s="1"/>
  <c r="G56" i="16"/>
  <c r="H58" i="14" s="1"/>
  <c r="G55" i="16"/>
  <c r="H57" i="14" s="1"/>
  <c r="G54" i="16"/>
  <c r="H56" i="14" s="1"/>
  <c r="G53" i="16"/>
  <c r="H55" i="14" s="1"/>
  <c r="G52" i="16"/>
  <c r="H54" i="14" s="1"/>
  <c r="G51" i="16"/>
  <c r="H53" i="14" s="1"/>
  <c r="G50" i="16"/>
  <c r="H52" i="14" s="1"/>
  <c r="G49" i="16"/>
  <c r="H51" i="14" s="1"/>
  <c r="G48" i="16"/>
  <c r="H50" i="14" s="1"/>
  <c r="G47" i="16"/>
  <c r="H49" i="14" s="1"/>
  <c r="G46" i="16"/>
  <c r="H48" i="14" s="1"/>
  <c r="G45" i="16"/>
  <c r="H47" i="14" s="1"/>
  <c r="G44" i="16"/>
  <c r="H46" i="14" s="1"/>
  <c r="G43" i="16"/>
  <c r="H45" i="14" s="1"/>
  <c r="G42" i="16"/>
  <c r="H44" i="14" s="1"/>
  <c r="G41" i="16"/>
  <c r="H43" i="14" s="1"/>
  <c r="G40" i="16"/>
  <c r="H42" i="14" s="1"/>
  <c r="G39" i="16"/>
  <c r="H41" i="14" s="1"/>
  <c r="G38" i="16"/>
  <c r="H40" i="14" s="1"/>
  <c r="G37" i="16"/>
  <c r="H39" i="14" s="1"/>
  <c r="G36" i="16"/>
  <c r="H38" i="14" s="1"/>
  <c r="G35" i="16"/>
  <c r="H37" i="14" s="1"/>
  <c r="G34" i="16"/>
  <c r="H36" i="14" s="1"/>
  <c r="G33" i="16"/>
  <c r="H35" i="14" s="1"/>
  <c r="G32" i="16"/>
  <c r="H34" i="14" s="1"/>
  <c r="G31" i="16"/>
  <c r="H33" i="14" s="1"/>
  <c r="G30" i="16"/>
  <c r="H32" i="14" s="1"/>
  <c r="G29" i="16"/>
  <c r="H31" i="14" s="1"/>
  <c r="G28" i="16"/>
  <c r="H30" i="14" s="1"/>
  <c r="G27" i="16"/>
  <c r="H29" i="14" s="1"/>
  <c r="G26" i="16"/>
  <c r="H28" i="14" s="1"/>
  <c r="G25" i="16"/>
  <c r="H27" i="14" s="1"/>
  <c r="G24" i="16"/>
  <c r="H26" i="14" s="1"/>
  <c r="G23" i="16"/>
  <c r="H25" i="14" s="1"/>
  <c r="G22" i="16"/>
  <c r="H24" i="14" s="1"/>
  <c r="G20" i="16"/>
  <c r="H22" i="14" s="1"/>
  <c r="G19" i="16"/>
  <c r="H21" i="14" s="1"/>
  <c r="G18" i="16"/>
  <c r="H20" i="14" s="1"/>
  <c r="G17" i="16"/>
  <c r="H19" i="14" s="1"/>
  <c r="G16" i="16"/>
  <c r="H18" i="14" s="1"/>
  <c r="G15" i="16"/>
  <c r="H17" i="14" s="1"/>
  <c r="G14" i="16"/>
  <c r="H16" i="14" s="1"/>
  <c r="G13" i="16"/>
  <c r="H15" i="14" s="1"/>
  <c r="G12" i="16"/>
  <c r="H14" i="14" s="1"/>
  <c r="G11" i="16"/>
  <c r="H13" i="14" s="1"/>
  <c r="H12"/>
  <c r="G8" i="16"/>
  <c r="H10" i="14" s="1"/>
  <c r="G7" i="16"/>
  <c r="H9" i="14" s="1"/>
  <c r="G29" i="15"/>
  <c r="G30"/>
  <c r="G32" i="14" s="1"/>
  <c r="G31" i="15"/>
  <c r="G33" i="14" s="1"/>
  <c r="G32" i="15"/>
  <c r="G34" i="14" s="1"/>
  <c r="G33" i="15"/>
  <c r="G35" i="14" s="1"/>
  <c r="G34" i="15"/>
  <c r="G36" i="14" s="1"/>
  <c r="G35" i="15"/>
  <c r="G37" i="14" s="1"/>
  <c r="G36" i="15"/>
  <c r="G38" i="14" s="1"/>
  <c r="G37" i="15"/>
  <c r="G39" i="14" s="1"/>
  <c r="G38" i="15"/>
  <c r="G40" i="14" s="1"/>
  <c r="G39" i="15"/>
  <c r="G40"/>
  <c r="G42" i="14" s="1"/>
  <c r="G41" i="15"/>
  <c r="G43" i="14" s="1"/>
  <c r="G42" i="15"/>
  <c r="G44" i="14" s="1"/>
  <c r="G43" i="15"/>
  <c r="G45" i="14" s="1"/>
  <c r="G44" i="15"/>
  <c r="G45"/>
  <c r="G47" i="14" s="1"/>
  <c r="G46" i="15"/>
  <c r="G48" i="14" s="1"/>
  <c r="G47" i="15"/>
  <c r="G49" i="14" s="1"/>
  <c r="G48" i="15"/>
  <c r="G49"/>
  <c r="G51" i="14" s="1"/>
  <c r="G50" i="15"/>
  <c r="G52" i="14" s="1"/>
  <c r="G51" i="15"/>
  <c r="G52"/>
  <c r="G54" i="14" s="1"/>
  <c r="G53" i="15"/>
  <c r="G54"/>
  <c r="G56" i="14" s="1"/>
  <c r="G55" i="15"/>
  <c r="G57" i="14" s="1"/>
  <c r="G56" i="15"/>
  <c r="G58" i="14" s="1"/>
  <c r="G57" i="15"/>
  <c r="G59" i="14" s="1"/>
  <c r="G58" i="15"/>
  <c r="G60" i="14" s="1"/>
  <c r="G59" i="15"/>
  <c r="G60"/>
  <c r="G62" i="14" s="1"/>
  <c r="G61" i="15"/>
  <c r="G63" i="14" s="1"/>
  <c r="G62" i="15"/>
  <c r="G63"/>
  <c r="G65" i="14" s="1"/>
  <c r="G64" i="15"/>
  <c r="G66" i="14" s="1"/>
  <c r="G65" i="15"/>
  <c r="G66"/>
  <c r="G67"/>
  <c r="G68"/>
  <c r="G70" i="14" s="1"/>
  <c r="G69" i="15"/>
  <c r="G70"/>
  <c r="G71"/>
  <c r="G72"/>
  <c r="G74" i="14" s="1"/>
  <c r="G73" i="15"/>
  <c r="G75" i="14" s="1"/>
  <c r="G76" i="15"/>
  <c r="G78" i="14" s="1"/>
  <c r="G77" i="15"/>
  <c r="G79" i="14" s="1"/>
  <c r="G78" i="15"/>
  <c r="G80" i="14" s="1"/>
  <c r="G79" i="15"/>
  <c r="G81" i="14" s="1"/>
  <c r="G80" i="15"/>
  <c r="G82" i="14" s="1"/>
  <c r="G81" i="15"/>
  <c r="G83" i="14" s="1"/>
  <c r="G82" i="15"/>
  <c r="G84" i="14" s="1"/>
  <c r="G83" i="15"/>
  <c r="G85" i="14" s="1"/>
  <c r="G84" i="15"/>
  <c r="G86" i="14" s="1"/>
  <c r="G85" i="15"/>
  <c r="G87" i="14" s="1"/>
  <c r="G86" i="15"/>
  <c r="G88" i="14" s="1"/>
  <c r="G87" i="15"/>
  <c r="G89" i="14" s="1"/>
  <c r="G88" i="15"/>
  <c r="G90" i="14" s="1"/>
  <c r="G89" i="15"/>
  <c r="G91" i="14" s="1"/>
  <c r="G90" i="15"/>
  <c r="G92" i="14" s="1"/>
  <c r="G91" i="15"/>
  <c r="G93" i="14" s="1"/>
  <c r="G92" i="15"/>
  <c r="G94" i="14" s="1"/>
  <c r="G93" i="15"/>
  <c r="G95" i="14" s="1"/>
  <c r="G94" i="15"/>
  <c r="G96" i="14" s="1"/>
  <c r="G95" i="15"/>
  <c r="G97" i="14" s="1"/>
  <c r="G96" i="15"/>
  <c r="G98" i="14" s="1"/>
  <c r="G97" i="15"/>
  <c r="G99" i="14" s="1"/>
  <c r="G98" i="15"/>
  <c r="G100" i="14" s="1"/>
  <c r="G99" i="15"/>
  <c r="G101" i="14" s="1"/>
  <c r="G105"/>
  <c r="G106"/>
  <c r="G106" i="15"/>
  <c r="G108" i="14" s="1"/>
  <c r="G107" i="15"/>
  <c r="G109" i="14" s="1"/>
  <c r="G108" i="15"/>
  <c r="G110" i="14" s="1"/>
  <c r="G109" i="15"/>
  <c r="G111" i="14" s="1"/>
  <c r="G110" i="15"/>
  <c r="G112" i="14" s="1"/>
  <c r="G111" i="15"/>
  <c r="G113" i="14" s="1"/>
  <c r="G112" i="15"/>
  <c r="G114" i="14" s="1"/>
  <c r="G113" i="15"/>
  <c r="G115" i="14" s="1"/>
  <c r="G114" i="15"/>
  <c r="G116" i="14" s="1"/>
  <c r="G115" i="15"/>
  <c r="G117" i="14" s="1"/>
  <c r="G116" i="15"/>
  <c r="G118" i="14" s="1"/>
  <c r="G117" i="15"/>
  <c r="G119" i="14" s="1"/>
  <c r="G118" i="15"/>
  <c r="G120" i="14" s="1"/>
  <c r="G119" i="15"/>
  <c r="G121" i="14" s="1"/>
  <c r="G120" i="15"/>
  <c r="G122" i="14" s="1"/>
  <c r="G121" i="15"/>
  <c r="G123" i="14" s="1"/>
  <c r="G122" i="15"/>
  <c r="G124" i="14" s="1"/>
  <c r="G123" i="15"/>
  <c r="G125" i="14" s="1"/>
  <c r="G124" i="15"/>
  <c r="G126" i="14" s="1"/>
  <c r="G125" i="15"/>
  <c r="G127" i="14" s="1"/>
  <c r="G126" i="15"/>
  <c r="G128" i="14" s="1"/>
  <c r="G127" i="15"/>
  <c r="G129" i="14" s="1"/>
  <c r="G128" i="15"/>
  <c r="G130" i="14" s="1"/>
  <c r="G129" i="15"/>
  <c r="G131" i="14" s="1"/>
  <c r="G130" i="15"/>
  <c r="G132" i="14" s="1"/>
  <c r="G131" i="15"/>
  <c r="G133" i="14" s="1"/>
  <c r="G132" i="15"/>
  <c r="G134" i="14" s="1"/>
  <c r="G133" i="15"/>
  <c r="G135" i="14" s="1"/>
  <c r="G134" i="15"/>
  <c r="G136" i="14" s="1"/>
  <c r="G135" i="15"/>
  <c r="G137" i="14" s="1"/>
  <c r="G136" i="15"/>
  <c r="G138" i="14" s="1"/>
  <c r="G137" i="15"/>
  <c r="G139" i="14" s="1"/>
  <c r="G138" i="15"/>
  <c r="G140" i="14" s="1"/>
  <c r="G139" i="15"/>
  <c r="G141" i="14" s="1"/>
  <c r="G140" i="15"/>
  <c r="G142" i="14" s="1"/>
  <c r="G141" i="15"/>
  <c r="G143" i="14" s="1"/>
  <c r="G142" i="15"/>
  <c r="G144" i="14" s="1"/>
  <c r="G143" i="15"/>
  <c r="G145" i="14" s="1"/>
  <c r="G144" i="15"/>
  <c r="G146" i="14" s="1"/>
  <c r="G145" i="15"/>
  <c r="G147" i="14" s="1"/>
  <c r="G146" i="15"/>
  <c r="G148" i="14" s="1"/>
  <c r="G147" i="15"/>
  <c r="G149" i="14" s="1"/>
  <c r="G148" i="15"/>
  <c r="G150" i="14" s="1"/>
  <c r="G149" i="15"/>
  <c r="G151" i="14" s="1"/>
  <c r="G150" i="15"/>
  <c r="G152" i="14" s="1"/>
  <c r="G151" i="15"/>
  <c r="G153" i="14" s="1"/>
  <c r="G152" i="15"/>
  <c r="G154" i="14" s="1"/>
  <c r="G153" i="15"/>
  <c r="G155" i="14" s="1"/>
  <c r="G154" i="15"/>
  <c r="G156" i="14" s="1"/>
  <c r="G155" i="15"/>
  <c r="G157" i="14" s="1"/>
  <c r="G156" i="15"/>
  <c r="G158" i="14" s="1"/>
  <c r="G157" i="15"/>
  <c r="G159" i="14" s="1"/>
  <c r="G158" i="15"/>
  <c r="G160" i="14" s="1"/>
  <c r="G159" i="15"/>
  <c r="G161" i="14" s="1"/>
  <c r="G160" i="15"/>
  <c r="G162" i="14" s="1"/>
  <c r="G161" i="15"/>
  <c r="G163" i="14" s="1"/>
  <c r="G162" i="15"/>
  <c r="G164" i="14" s="1"/>
  <c r="G163" i="15"/>
  <c r="G165" i="14" s="1"/>
  <c r="G164" i="15"/>
  <c r="G166" i="14" s="1"/>
  <c r="G165" i="15"/>
  <c r="G167" i="14" s="1"/>
  <c r="G166" i="15"/>
  <c r="G168" i="14" s="1"/>
  <c r="G167" i="15"/>
  <c r="G169" i="14" s="1"/>
  <c r="G168" i="15"/>
  <c r="G170" i="14" s="1"/>
  <c r="G169" i="15"/>
  <c r="G171" i="14" s="1"/>
  <c r="G170" i="15"/>
  <c r="G172" i="14" s="1"/>
  <c r="G171" i="15"/>
  <c r="G173" i="14" s="1"/>
  <c r="G172" i="15"/>
  <c r="G174" i="14" s="1"/>
  <c r="G173" i="15"/>
  <c r="G175" i="14" s="1"/>
  <c r="G174" i="15"/>
  <c r="G176" i="14" s="1"/>
  <c r="G175" i="15"/>
  <c r="G177" i="14" s="1"/>
  <c r="G176" i="15"/>
  <c r="G178" i="14" s="1"/>
  <c r="G177" i="15"/>
  <c r="G179" i="14" s="1"/>
  <c r="G178" i="15"/>
  <c r="G180" i="14" s="1"/>
  <c r="G179" i="15"/>
  <c r="G181" i="14" s="1"/>
  <c r="G180" i="15"/>
  <c r="G182" i="14" s="1"/>
  <c r="G181" i="15"/>
  <c r="G183" i="14" s="1"/>
  <c r="G182" i="15"/>
  <c r="G184" i="14" s="1"/>
  <c r="G183" i="15"/>
  <c r="G185" i="14" s="1"/>
  <c r="G184" i="15"/>
  <c r="G186" i="14" s="1"/>
  <c r="G185" i="15"/>
  <c r="G187" i="14" s="1"/>
  <c r="G186" i="15"/>
  <c r="G188" i="14" s="1"/>
  <c r="G187" i="15"/>
  <c r="G189" i="14" s="1"/>
  <c r="G188" i="15"/>
  <c r="G190" i="14" s="1"/>
  <c r="G189" i="15"/>
  <c r="G191" i="14" s="1"/>
  <c r="G190" i="15"/>
  <c r="G192" i="14" s="1"/>
  <c r="G191" i="15"/>
  <c r="G193" i="14" s="1"/>
  <c r="G192" i="15"/>
  <c r="G194" i="14" s="1"/>
  <c r="G193" i="15"/>
  <c r="G195" i="14" s="1"/>
  <c r="G194" i="15"/>
  <c r="G196" i="14" s="1"/>
  <c r="G195" i="15"/>
  <c r="G197" i="14" s="1"/>
  <c r="G196" i="15"/>
  <c r="G198" i="14" s="1"/>
  <c r="G197" i="15"/>
  <c r="G199" i="14" s="1"/>
  <c r="G198" i="15"/>
  <c r="G200" i="14" s="1"/>
  <c r="G199" i="15"/>
  <c r="G201" i="14" s="1"/>
  <c r="G200" i="15"/>
  <c r="G202" i="14" s="1"/>
  <c r="G201" i="15"/>
  <c r="G203" i="14" s="1"/>
  <c r="G202" i="15"/>
  <c r="G204" i="14" s="1"/>
  <c r="G203" i="15"/>
  <c r="G205" i="14" s="1"/>
  <c r="G204" i="15"/>
  <c r="G206" i="14" s="1"/>
  <c r="G205" i="15"/>
  <c r="G207" i="14" s="1"/>
  <c r="G206" i="15"/>
  <c r="G208" i="14" s="1"/>
  <c r="G207" i="15"/>
  <c r="G209" i="14" s="1"/>
  <c r="G208" i="15"/>
  <c r="G210" i="14" s="1"/>
  <c r="G209" i="15"/>
  <c r="G211" i="14" s="1"/>
  <c r="G210" i="15"/>
  <c r="G212" i="14" s="1"/>
  <c r="G211" i="15"/>
  <c r="G213" i="14" s="1"/>
  <c r="G212" i="15"/>
  <c r="G214" i="14" s="1"/>
  <c r="G213" i="15"/>
  <c r="G215" i="14" s="1"/>
  <c r="G214" i="15"/>
  <c r="G216" i="14" s="1"/>
  <c r="G215" i="15"/>
  <c r="G217" i="14" s="1"/>
  <c r="G216" i="15"/>
  <c r="G218" i="14" s="1"/>
  <c r="G217" i="15"/>
  <c r="G219" i="14" s="1"/>
  <c r="G218" i="15"/>
  <c r="G220" i="14" s="1"/>
  <c r="G219" i="15"/>
  <c r="G221" i="14" s="1"/>
  <c r="G220" i="15"/>
  <c r="G222" i="14" s="1"/>
  <c r="G221" i="15"/>
  <c r="G223" i="14" s="1"/>
  <c r="G222" i="15"/>
  <c r="G224" i="14" s="1"/>
  <c r="G223" i="15"/>
  <c r="G225" i="14" s="1"/>
  <c r="G224" i="15"/>
  <c r="G226" i="14" s="1"/>
  <c r="G225" i="15"/>
  <c r="G227" i="14" s="1"/>
  <c r="G226" i="15"/>
  <c r="G228" i="14" s="1"/>
  <c r="G227" i="15"/>
  <c r="G229" i="14" s="1"/>
  <c r="G228" i="15"/>
  <c r="G230" i="14" s="1"/>
  <c r="G229" i="15"/>
  <c r="G231" i="14" s="1"/>
  <c r="G230" i="15"/>
  <c r="G232" i="14" s="1"/>
  <c r="G231" i="15"/>
  <c r="G233" i="14" s="1"/>
  <c r="G232" i="15"/>
  <c r="G234" i="14" s="1"/>
  <c r="G233" i="15"/>
  <c r="G235" i="14" s="1"/>
  <c r="G234" i="15"/>
  <c r="G236" i="14" s="1"/>
  <c r="G235" i="15"/>
  <c r="G237" i="14" s="1"/>
  <c r="G236" i="15"/>
  <c r="G238" i="14" s="1"/>
  <c r="G237" i="15"/>
  <c r="G239" i="14" s="1"/>
  <c r="G238" i="15"/>
  <c r="G240" i="14" s="1"/>
  <c r="G239" i="15"/>
  <c r="G241" i="14" s="1"/>
  <c r="G240" i="15"/>
  <c r="G242" i="14" s="1"/>
  <c r="G241" i="15"/>
  <c r="G243" i="14" s="1"/>
  <c r="G242" i="15"/>
  <c r="G244" i="14" s="1"/>
  <c r="G243" i="15"/>
  <c r="G245" i="14" s="1"/>
  <c r="G244" i="15"/>
  <c r="G246" i="14" s="1"/>
  <c r="G245" i="15"/>
  <c r="G247" i="14" s="1"/>
  <c r="G246" i="15"/>
  <c r="G248" i="14" s="1"/>
  <c r="G247" i="15"/>
  <c r="G249" i="14" s="1"/>
  <c r="G248" i="15"/>
  <c r="G250" i="14" s="1"/>
  <c r="G249" i="15"/>
  <c r="G251" i="14" s="1"/>
  <c r="G250" i="15"/>
  <c r="G252" i="14" s="1"/>
  <c r="G251" i="15"/>
  <c r="G253" i="14" s="1"/>
  <c r="G252" i="15"/>
  <c r="G254" i="14" s="1"/>
  <c r="G253" i="15"/>
  <c r="G255" i="14" s="1"/>
  <c r="G254" i="15"/>
  <c r="G256" i="14" s="1"/>
  <c r="G255" i="15"/>
  <c r="G257" i="14" s="1"/>
  <c r="G256" i="15"/>
  <c r="G258" i="14" s="1"/>
  <c r="G257" i="15"/>
  <c r="G259" i="14" s="1"/>
  <c r="G258" i="15"/>
  <c r="G260" i="14" s="1"/>
  <c r="G259" i="15"/>
  <c r="G261" i="14" s="1"/>
  <c r="G260" i="15"/>
  <c r="G262" i="14" s="1"/>
  <c r="G261" i="15"/>
  <c r="G263" i="14" s="1"/>
  <c r="G262" i="15"/>
  <c r="G264" i="14" s="1"/>
  <c r="G263" i="15"/>
  <c r="G265" i="14" s="1"/>
  <c r="G264" i="15"/>
  <c r="G266" i="14" s="1"/>
  <c r="G265" i="15"/>
  <c r="G267" i="14" s="1"/>
  <c r="G266" i="15"/>
  <c r="G268" i="14" s="1"/>
  <c r="G267" i="15"/>
  <c r="G269" i="14" s="1"/>
  <c r="G268" i="15"/>
  <c r="G270" i="14" s="1"/>
  <c r="G269" i="15"/>
  <c r="G271" i="14" s="1"/>
  <c r="G270" i="15"/>
  <c r="G272" i="14" s="1"/>
  <c r="G271" i="15"/>
  <c r="G273" i="14" s="1"/>
  <c r="G272" i="15"/>
  <c r="G274" i="14" s="1"/>
  <c r="G273" i="15"/>
  <c r="G275" i="14" s="1"/>
  <c r="G274" i="15"/>
  <c r="G276" i="14" s="1"/>
  <c r="G275" i="15"/>
  <c r="G277" i="14" s="1"/>
  <c r="G276" i="15"/>
  <c r="G278" i="14" s="1"/>
  <c r="G277" i="15"/>
  <c r="G279" i="14" s="1"/>
  <c r="G278" i="15"/>
  <c r="G280" i="14" s="1"/>
  <c r="G279" i="15"/>
  <c r="G281" i="14" s="1"/>
  <c r="G281" i="15"/>
  <c r="G283" i="14" s="1"/>
  <c r="G282" i="15"/>
  <c r="G284" i="14" s="1"/>
  <c r="G283" i="15"/>
  <c r="G285" i="14" s="1"/>
  <c r="G284" i="15"/>
  <c r="G286" i="14" s="1"/>
  <c r="G285" i="15"/>
  <c r="G287" i="14" s="1"/>
  <c r="G286" i="15"/>
  <c r="G288" i="14" s="1"/>
  <c r="G287" i="15"/>
  <c r="G289" i="14" s="1"/>
  <c r="G288" i="15"/>
  <c r="G290" i="14" s="1"/>
  <c r="G290" i="15"/>
  <c r="G292" i="14" s="1"/>
  <c r="G291" i="15"/>
  <c r="G293" i="14" s="1"/>
  <c r="G292" i="15"/>
  <c r="G294" i="14" s="1"/>
  <c r="G293" i="15"/>
  <c r="G295" i="14" s="1"/>
  <c r="G294" i="15"/>
  <c r="G296" i="14" s="1"/>
  <c r="G295" i="15"/>
  <c r="G297" i="14" s="1"/>
  <c r="G296" i="15"/>
  <c r="G298" i="14" s="1"/>
  <c r="G297" i="15"/>
  <c r="G299" i="14" s="1"/>
  <c r="G298" i="15"/>
  <c r="G300" i="14" s="1"/>
  <c r="G299" i="15"/>
  <c r="G301" i="14" s="1"/>
  <c r="G300" i="15"/>
  <c r="G302" i="14" s="1"/>
  <c r="G301" i="15"/>
  <c r="G303" i="14" s="1"/>
  <c r="G302" i="15"/>
  <c r="G304" i="14" s="1"/>
  <c r="G303" i="15"/>
  <c r="G305" i="14" s="1"/>
  <c r="G304" i="15"/>
  <c r="G306" i="14" s="1"/>
  <c r="G305" i="15"/>
  <c r="G307" i="14" s="1"/>
  <c r="G306" i="15"/>
  <c r="G308" i="14" s="1"/>
  <c r="G307" i="15"/>
  <c r="G309" i="14" s="1"/>
  <c r="G308" i="15"/>
  <c r="G310" i="14" s="1"/>
  <c r="G309" i="15"/>
  <c r="G311" i="14" s="1"/>
  <c r="G310" i="15"/>
  <c r="G312" i="14" s="1"/>
  <c r="G311" i="15"/>
  <c r="G313" i="14" s="1"/>
  <c r="G312" i="15"/>
  <c r="G314" i="14" s="1"/>
  <c r="G313" i="15"/>
  <c r="G315" i="14" s="1"/>
  <c r="G314" i="15"/>
  <c r="G316" i="14" s="1"/>
  <c r="G315" i="15"/>
  <c r="G317" i="14" s="1"/>
  <c r="G316" i="15"/>
  <c r="G318" i="14" s="1"/>
  <c r="G317" i="15"/>
  <c r="G319" i="14" s="1"/>
  <c r="G318" i="15"/>
  <c r="G320" i="14" s="1"/>
  <c r="G319" i="15"/>
  <c r="G321" i="14" s="1"/>
  <c r="G320" i="15"/>
  <c r="G322" i="14" s="1"/>
  <c r="G321" i="15"/>
  <c r="G323" i="14" s="1"/>
  <c r="G322" i="15"/>
  <c r="G324" i="14" s="1"/>
  <c r="G323" i="15"/>
  <c r="G325" i="14" s="1"/>
  <c r="G324" i="15"/>
  <c r="G326" i="14" s="1"/>
  <c r="G325" i="15"/>
  <c r="G327" i="14" s="1"/>
  <c r="G326" i="15"/>
  <c r="G328" i="14" s="1"/>
  <c r="G327" i="15"/>
  <c r="G329" i="14" s="1"/>
  <c r="G328" i="15"/>
  <c r="G330" i="14" s="1"/>
  <c r="G329" i="15"/>
  <c r="G331" i="14" s="1"/>
  <c r="G330" i="15"/>
  <c r="G332" i="14" s="1"/>
  <c r="G331" i="15"/>
  <c r="G333" i="14" s="1"/>
  <c r="G332" i="15"/>
  <c r="G334" i="14" s="1"/>
  <c r="G333" i="15"/>
  <c r="G335" i="14" s="1"/>
  <c r="G334" i="15"/>
  <c r="G336" i="14" s="1"/>
  <c r="G335" i="15"/>
  <c r="G337" i="14" s="1"/>
  <c r="G336" i="15"/>
  <c r="G338" i="14" s="1"/>
  <c r="G337" i="15"/>
  <c r="G339" i="14" s="1"/>
  <c r="G338" i="15"/>
  <c r="G340" i="14" s="1"/>
  <c r="G339" i="15"/>
  <c r="G341" i="14" s="1"/>
  <c r="G340" i="15"/>
  <c r="G342" i="14" s="1"/>
  <c r="G341" i="15"/>
  <c r="G343" i="14" s="1"/>
  <c r="G342" i="15"/>
  <c r="G344" i="14" s="1"/>
  <c r="G343" i="15"/>
  <c r="G345" i="14" s="1"/>
  <c r="G344" i="15"/>
  <c r="G346" i="14" s="1"/>
  <c r="G345" i="15"/>
  <c r="G347" i="14" s="1"/>
  <c r="G346" i="15"/>
  <c r="G348" i="14" s="1"/>
  <c r="G347" i="15"/>
  <c r="G349" i="14" s="1"/>
  <c r="G14"/>
  <c r="G16"/>
  <c r="G25" i="15"/>
  <c r="G27" i="14" s="1"/>
  <c r="G27" i="15"/>
  <c r="G28"/>
  <c r="G30" i="14" s="1"/>
  <c r="G26" i="15"/>
  <c r="G24"/>
  <c r="G26" i="14" s="1"/>
  <c r="G23" i="15"/>
  <c r="G25" i="14" s="1"/>
  <c r="G22" i="15"/>
  <c r="G24" i="14" s="1"/>
  <c r="G20" i="15"/>
  <c r="G22" i="14" s="1"/>
  <c r="G19" i="15"/>
  <c r="G21" i="14" s="1"/>
  <c r="G18" i="15"/>
  <c r="G20" i="14" s="1"/>
  <c r="G18"/>
  <c r="G17"/>
  <c r="G15"/>
  <c r="G10"/>
  <c r="G7" i="15"/>
  <c r="C180" i="14"/>
  <c r="E133" l="1"/>
  <c r="K213"/>
  <c r="K205"/>
  <c r="K189"/>
  <c r="K185"/>
  <c r="K169"/>
  <c r="K157"/>
  <c r="K145"/>
  <c r="K98"/>
  <c r="K65"/>
  <c r="K57"/>
  <c r="K29"/>
  <c r="K289"/>
  <c r="K280"/>
  <c r="K276"/>
  <c r="K268"/>
  <c r="K216"/>
  <c r="K212"/>
  <c r="K148"/>
  <c r="K116"/>
  <c r="K101"/>
  <c r="K64"/>
  <c r="K219"/>
  <c r="K203"/>
  <c r="K195"/>
  <c r="K167"/>
  <c r="K151"/>
  <c r="K127"/>
  <c r="K119"/>
  <c r="K63"/>
  <c r="K31"/>
  <c r="K178"/>
  <c r="K166"/>
  <c r="K122"/>
  <c r="K26"/>
  <c r="K326"/>
  <c r="K294"/>
  <c r="K272"/>
  <c r="K264"/>
  <c r="K260"/>
  <c r="K256"/>
  <c r="K196"/>
  <c r="K176"/>
  <c r="K156"/>
  <c r="K337"/>
  <c r="K333"/>
  <c r="K317"/>
  <c r="K313"/>
  <c r="K309"/>
  <c r="K305"/>
  <c r="K284"/>
  <c r="K271"/>
  <c r="K267"/>
  <c r="K243"/>
  <c r="K227"/>
  <c r="K207"/>
  <c r="K187"/>
  <c r="K179"/>
  <c r="K340"/>
  <c r="K328"/>
  <c r="K324"/>
  <c r="K292"/>
  <c r="K287"/>
  <c r="K238"/>
  <c r="K234"/>
  <c r="K218"/>
  <c r="K198"/>
  <c r="K186"/>
  <c r="K174"/>
  <c r="K170"/>
  <c r="K154"/>
  <c r="K142"/>
  <c r="K138"/>
  <c r="K130"/>
  <c r="K95"/>
  <c r="K66"/>
  <c r="K339"/>
  <c r="K335"/>
  <c r="K353"/>
  <c r="K331"/>
  <c r="K327"/>
  <c r="K323"/>
  <c r="K209"/>
  <c r="K201"/>
  <c r="K177"/>
  <c r="K173"/>
  <c r="K165"/>
  <c r="K161"/>
  <c r="K149"/>
  <c r="K113"/>
  <c r="K94"/>
  <c r="K90"/>
  <c r="K69"/>
  <c r="K61"/>
  <c r="K53"/>
  <c r="K49"/>
  <c r="K11"/>
  <c r="K45"/>
  <c r="K41"/>
  <c r="K37"/>
  <c r="K33"/>
  <c r="K25"/>
  <c r="K20"/>
  <c r="K16"/>
  <c r="K12"/>
  <c r="K342"/>
  <c r="K338"/>
  <c r="K334"/>
  <c r="K330"/>
  <c r="K322"/>
  <c r="K236"/>
  <c r="K291"/>
  <c r="K208"/>
  <c r="K204"/>
  <c r="K200"/>
  <c r="K184"/>
  <c r="K180"/>
  <c r="K172"/>
  <c r="K168"/>
  <c r="K164"/>
  <c r="K160"/>
  <c r="K152"/>
  <c r="K144"/>
  <c r="K140"/>
  <c r="K136"/>
  <c r="K128"/>
  <c r="K124"/>
  <c r="K112"/>
  <c r="K108"/>
  <c r="K97"/>
  <c r="K93"/>
  <c r="K89"/>
  <c r="K68"/>
  <c r="K60"/>
  <c r="K56"/>
  <c r="K52"/>
  <c r="K48"/>
  <c r="K44"/>
  <c r="K40"/>
  <c r="K36"/>
  <c r="K32"/>
  <c r="K28"/>
  <c r="K24"/>
  <c r="K19"/>
  <c r="K15"/>
  <c r="K10"/>
  <c r="K211"/>
  <c r="K199"/>
  <c r="K175"/>
  <c r="K155"/>
  <c r="K143"/>
  <c r="K135"/>
  <c r="K123"/>
  <c r="K115"/>
  <c r="K111"/>
  <c r="K106"/>
  <c r="K92"/>
  <c r="K67"/>
  <c r="K55"/>
  <c r="K51"/>
  <c r="K47"/>
  <c r="K43"/>
  <c r="K39"/>
  <c r="K35"/>
  <c r="K27"/>
  <c r="K22"/>
  <c r="K18"/>
  <c r="K14"/>
  <c r="K214"/>
  <c r="K194"/>
  <c r="K190"/>
  <c r="K182"/>
  <c r="K162"/>
  <c r="K150"/>
  <c r="K146"/>
  <c r="K118"/>
  <c r="K91"/>
  <c r="K70"/>
  <c r="K62"/>
  <c r="K58"/>
  <c r="K77"/>
  <c r="K54"/>
  <c r="K50"/>
  <c r="K46"/>
  <c r="K42"/>
  <c r="K38"/>
  <c r="K34"/>
  <c r="K30"/>
  <c r="K21"/>
  <c r="K17"/>
  <c r="K13"/>
  <c r="J209"/>
  <c r="J273"/>
  <c r="J265"/>
  <c r="J261"/>
  <c r="J257"/>
  <c r="J249"/>
  <c r="J64"/>
  <c r="J244"/>
  <c r="J212"/>
  <c r="J235"/>
  <c r="J171"/>
  <c r="J338"/>
  <c r="J334"/>
  <c r="J330"/>
  <c r="J326"/>
  <c r="J322"/>
  <c r="J318"/>
  <c r="J314"/>
  <c r="J310"/>
  <c r="J306"/>
  <c r="J289"/>
  <c r="J285"/>
  <c r="J280"/>
  <c r="J272"/>
  <c r="J268"/>
  <c r="J264"/>
  <c r="J260"/>
  <c r="J256"/>
  <c r="J216"/>
  <c r="J176"/>
  <c r="J156"/>
  <c r="J116"/>
  <c r="J101"/>
  <c r="J337"/>
  <c r="J333"/>
  <c r="J317"/>
  <c r="J313"/>
  <c r="J309"/>
  <c r="J305"/>
  <c r="J284"/>
  <c r="J271"/>
  <c r="J267"/>
  <c r="J243"/>
  <c r="J227"/>
  <c r="J179"/>
  <c r="J119"/>
  <c r="J66"/>
  <c r="J340"/>
  <c r="J292"/>
  <c r="J287"/>
  <c r="J238"/>
  <c r="J234"/>
  <c r="J174"/>
  <c r="J154"/>
  <c r="J341"/>
  <c r="J329"/>
  <c r="J325"/>
  <c r="J321"/>
  <c r="J293"/>
  <c r="J279"/>
  <c r="J263"/>
  <c r="J259"/>
  <c r="J255"/>
  <c r="J215"/>
  <c r="J163"/>
  <c r="J159"/>
  <c r="J100"/>
  <c r="J96"/>
  <c r="J59"/>
  <c r="J352"/>
  <c r="J336"/>
  <c r="J332"/>
  <c r="J316"/>
  <c r="J312"/>
  <c r="J308"/>
  <c r="J304"/>
  <c r="J300"/>
  <c r="J283"/>
  <c r="J270"/>
  <c r="J242"/>
  <c r="J226"/>
  <c r="J210"/>
  <c r="J202"/>
  <c r="J166"/>
  <c r="J134"/>
  <c r="J126"/>
  <c r="J105"/>
  <c r="J327"/>
  <c r="J303"/>
  <c r="J253"/>
  <c r="J237"/>
  <c r="J221"/>
  <c r="J165"/>
  <c r="J153"/>
  <c r="J145"/>
  <c r="J129"/>
  <c r="J82"/>
  <c r="J65"/>
  <c r="J335"/>
  <c r="J353"/>
  <c r="J201"/>
  <c r="J177"/>
  <c r="J173"/>
  <c r="J161"/>
  <c r="J149"/>
  <c r="J113"/>
  <c r="J94"/>
  <c r="J90"/>
  <c r="J86"/>
  <c r="J73"/>
  <c r="J69"/>
  <c r="J61"/>
  <c r="J53"/>
  <c r="J49"/>
  <c r="J11"/>
  <c r="J45"/>
  <c r="J41"/>
  <c r="J37"/>
  <c r="J33"/>
  <c r="J25"/>
  <c r="J20"/>
  <c r="J15"/>
  <c r="J10"/>
  <c r="J236"/>
  <c r="J291"/>
  <c r="J208"/>
  <c r="J204"/>
  <c r="J200"/>
  <c r="J184"/>
  <c r="J180"/>
  <c r="J172"/>
  <c r="J164"/>
  <c r="J160"/>
  <c r="J152"/>
  <c r="J144"/>
  <c r="J140"/>
  <c r="J136"/>
  <c r="J132"/>
  <c r="J128"/>
  <c r="J124"/>
  <c r="J112"/>
  <c r="J108"/>
  <c r="J97"/>
  <c r="J93"/>
  <c r="J89"/>
  <c r="J85"/>
  <c r="J81"/>
  <c r="J72"/>
  <c r="J68"/>
  <c r="J60"/>
  <c r="J56"/>
  <c r="J52"/>
  <c r="J48"/>
  <c r="J44"/>
  <c r="J40"/>
  <c r="J36"/>
  <c r="J32"/>
  <c r="J28"/>
  <c r="J24"/>
  <c r="J14"/>
  <c r="J17"/>
  <c r="J211"/>
  <c r="J207"/>
  <c r="J203"/>
  <c r="J199"/>
  <c r="J175"/>
  <c r="J155"/>
  <c r="J143"/>
  <c r="J135"/>
  <c r="J123"/>
  <c r="J115"/>
  <c r="J111"/>
  <c r="J106"/>
  <c r="J92"/>
  <c r="J88"/>
  <c r="J84"/>
  <c r="J75"/>
  <c r="J71"/>
  <c r="J67"/>
  <c r="J55"/>
  <c r="J51"/>
  <c r="J47"/>
  <c r="J43"/>
  <c r="J39"/>
  <c r="J35"/>
  <c r="J31"/>
  <c r="J27"/>
  <c r="J22"/>
  <c r="J13"/>
  <c r="J214"/>
  <c r="J198"/>
  <c r="J194"/>
  <c r="J190"/>
  <c r="J182"/>
  <c r="J162"/>
  <c r="J150"/>
  <c r="J146"/>
  <c r="J118"/>
  <c r="J91"/>
  <c r="J87"/>
  <c r="J83"/>
  <c r="J74"/>
  <c r="J70"/>
  <c r="J62"/>
  <c r="J58"/>
  <c r="J77"/>
  <c r="J54"/>
  <c r="J50"/>
  <c r="J46"/>
  <c r="J42"/>
  <c r="J38"/>
  <c r="J34"/>
  <c r="J30"/>
  <c r="J21"/>
  <c r="J16"/>
  <c r="J12"/>
  <c r="I10"/>
  <c r="I24"/>
  <c r="I89"/>
  <c r="I116"/>
  <c r="I12"/>
  <c r="I37"/>
  <c r="I41"/>
  <c r="I82"/>
  <c r="I113"/>
  <c r="I137"/>
  <c r="I38"/>
  <c r="I46"/>
  <c r="I50"/>
  <c r="I62"/>
  <c r="I74"/>
  <c r="I87"/>
  <c r="I114"/>
  <c r="I174"/>
  <c r="I178"/>
  <c r="I27"/>
  <c r="I77"/>
  <c r="K75" i="17"/>
  <c r="I31" i="14"/>
  <c r="I59"/>
  <c r="I63"/>
  <c r="I80"/>
  <c r="I96"/>
  <c r="I100"/>
  <c r="I106"/>
  <c r="I111"/>
  <c r="I115"/>
  <c r="I127"/>
  <c r="I131"/>
  <c r="I135"/>
  <c r="I139"/>
  <c r="I143"/>
  <c r="I155"/>
  <c r="I159"/>
  <c r="I167"/>
  <c r="I171"/>
  <c r="I175"/>
  <c r="I179"/>
  <c r="I187"/>
  <c r="I203"/>
  <c r="I207"/>
  <c r="I211"/>
  <c r="I219"/>
  <c r="I223"/>
  <c r="I227"/>
  <c r="I231"/>
  <c r="I235"/>
  <c r="I239"/>
  <c r="I243"/>
  <c r="I247"/>
  <c r="I251"/>
  <c r="I255"/>
  <c r="I259"/>
  <c r="I263"/>
  <c r="I267"/>
  <c r="I271"/>
  <c r="I275"/>
  <c r="I279"/>
  <c r="I284"/>
  <c r="I288"/>
  <c r="I293"/>
  <c r="I297"/>
  <c r="I301"/>
  <c r="I305"/>
  <c r="I309"/>
  <c r="I313"/>
  <c r="I317"/>
  <c r="I321"/>
  <c r="I325"/>
  <c r="I329"/>
  <c r="I333"/>
  <c r="I337"/>
  <c r="I341"/>
  <c r="I345"/>
  <c r="I349"/>
  <c r="I351"/>
  <c r="I64"/>
  <c r="I81"/>
  <c r="I97"/>
  <c r="I101"/>
  <c r="I120"/>
  <c r="I128"/>
  <c r="I132"/>
  <c r="I140"/>
  <c r="I148"/>
  <c r="I152"/>
  <c r="I160"/>
  <c r="I164"/>
  <c r="I168"/>
  <c r="I172"/>
  <c r="I180"/>
  <c r="I184"/>
  <c r="I188"/>
  <c r="I196"/>
  <c r="I216"/>
  <c r="I220"/>
  <c r="I228"/>
  <c r="I232"/>
  <c r="I236"/>
  <c r="I291"/>
  <c r="K289" i="17"/>
  <c r="I240" i="14"/>
  <c r="I244"/>
  <c r="I248"/>
  <c r="I252"/>
  <c r="I256"/>
  <c r="I260"/>
  <c r="I264"/>
  <c r="I268"/>
  <c r="I272"/>
  <c r="I276"/>
  <c r="I280"/>
  <c r="I285"/>
  <c r="I289"/>
  <c r="I294"/>
  <c r="I298"/>
  <c r="I302"/>
  <c r="I306"/>
  <c r="I310"/>
  <c r="I314"/>
  <c r="I318"/>
  <c r="I322"/>
  <c r="I326"/>
  <c r="I330"/>
  <c r="I334"/>
  <c r="I338"/>
  <c r="I342"/>
  <c r="I346"/>
  <c r="I350"/>
  <c r="I49"/>
  <c r="I11"/>
  <c r="K9" i="17"/>
  <c r="I57" i="14"/>
  <c r="I65"/>
  <c r="I78"/>
  <c r="I117"/>
  <c r="I121"/>
  <c r="I149"/>
  <c r="I157"/>
  <c r="I169"/>
  <c r="I177"/>
  <c r="I189"/>
  <c r="I197"/>
  <c r="I213"/>
  <c r="I217"/>
  <c r="I221"/>
  <c r="I225"/>
  <c r="I229"/>
  <c r="I233"/>
  <c r="I237"/>
  <c r="I241"/>
  <c r="I245"/>
  <c r="I249"/>
  <c r="I253"/>
  <c r="I257"/>
  <c r="I261"/>
  <c r="I265"/>
  <c r="I269"/>
  <c r="I273"/>
  <c r="I277"/>
  <c r="I281"/>
  <c r="I286"/>
  <c r="I290"/>
  <c r="I295"/>
  <c r="I299"/>
  <c r="I303"/>
  <c r="I307"/>
  <c r="I311"/>
  <c r="I315"/>
  <c r="I319"/>
  <c r="I323"/>
  <c r="I327"/>
  <c r="I331"/>
  <c r="I335"/>
  <c r="I353"/>
  <c r="K351" i="17"/>
  <c r="I339" i="14"/>
  <c r="I343"/>
  <c r="I347"/>
  <c r="I66"/>
  <c r="I79"/>
  <c r="I83"/>
  <c r="I99"/>
  <c r="I110"/>
  <c r="I118"/>
  <c r="I122"/>
  <c r="I126"/>
  <c r="I130"/>
  <c r="I134"/>
  <c r="I138"/>
  <c r="I142"/>
  <c r="I146"/>
  <c r="I154"/>
  <c r="I158"/>
  <c r="I166"/>
  <c r="I170"/>
  <c r="I182"/>
  <c r="I186"/>
  <c r="I190"/>
  <c r="I198"/>
  <c r="I206"/>
  <c r="I210"/>
  <c r="I214"/>
  <c r="I218"/>
  <c r="I222"/>
  <c r="I226"/>
  <c r="I230"/>
  <c r="I234"/>
  <c r="I238"/>
  <c r="I242"/>
  <c r="I246"/>
  <c r="I250"/>
  <c r="I254"/>
  <c r="I258"/>
  <c r="I262"/>
  <c r="I266"/>
  <c r="I270"/>
  <c r="I274"/>
  <c r="I278"/>
  <c r="I283"/>
  <c r="I287"/>
  <c r="I292"/>
  <c r="I296"/>
  <c r="I300"/>
  <c r="I304"/>
  <c r="I308"/>
  <c r="I312"/>
  <c r="I316"/>
  <c r="I320"/>
  <c r="I324"/>
  <c r="I328"/>
  <c r="I332"/>
  <c r="I336"/>
  <c r="I340"/>
  <c r="I344"/>
  <c r="I348"/>
  <c r="I352"/>
  <c r="K86"/>
  <c r="K82"/>
  <c r="K73"/>
  <c r="K85"/>
  <c r="K81"/>
  <c r="K76"/>
  <c r="K72"/>
  <c r="K88"/>
  <c r="K84"/>
  <c r="K75"/>
  <c r="K71"/>
  <c r="K87"/>
  <c r="K83"/>
  <c r="K74"/>
  <c r="G12"/>
  <c r="K10" i="15"/>
  <c r="K10" i="16" s="1"/>
  <c r="K10" i="17" s="1"/>
  <c r="G13" i="14"/>
  <c r="K11" i="15"/>
  <c r="K11" i="16" s="1"/>
  <c r="K11" i="17" s="1"/>
  <c r="K71" i="15"/>
  <c r="K71" i="16" s="1"/>
  <c r="K71" i="17" s="1"/>
  <c r="G73" i="14"/>
  <c r="K67" i="15"/>
  <c r="K67" i="16" s="1"/>
  <c r="K67" i="17" s="1"/>
  <c r="G69" i="14"/>
  <c r="K59" i="15"/>
  <c r="K59" i="16" s="1"/>
  <c r="K59" i="17" s="1"/>
  <c r="G61" i="14"/>
  <c r="K51" i="15"/>
  <c r="K51" i="16" s="1"/>
  <c r="K51" i="17" s="1"/>
  <c r="G53" i="14"/>
  <c r="K39" i="15"/>
  <c r="K39" i="16" s="1"/>
  <c r="K39" i="17" s="1"/>
  <c r="G41" i="14"/>
  <c r="K26" i="15"/>
  <c r="K26" i="16" s="1"/>
  <c r="K26" i="17" s="1"/>
  <c r="G28" i="14"/>
  <c r="K17" i="15"/>
  <c r="K17" i="16" s="1"/>
  <c r="K17" i="17" s="1"/>
  <c r="G19" i="14"/>
  <c r="K70" i="15"/>
  <c r="K70" i="16" s="1"/>
  <c r="K70" i="17" s="1"/>
  <c r="G72" i="14"/>
  <c r="K66" i="15"/>
  <c r="K66" i="16" s="1"/>
  <c r="K66" i="17" s="1"/>
  <c r="G68" i="14"/>
  <c r="K62" i="15"/>
  <c r="K62" i="16" s="1"/>
  <c r="K62" i="17" s="1"/>
  <c r="G64" i="14"/>
  <c r="K27" i="15"/>
  <c r="K27" i="16" s="1"/>
  <c r="K27" i="17" s="1"/>
  <c r="G29" i="14"/>
  <c r="K69" i="15"/>
  <c r="K69" i="16" s="1"/>
  <c r="K69" i="17" s="1"/>
  <c r="G71" i="14"/>
  <c r="K65" i="15"/>
  <c r="K65" i="16" s="1"/>
  <c r="K65" i="17" s="1"/>
  <c r="G67" i="14"/>
  <c r="K53" i="15"/>
  <c r="K53" i="16" s="1"/>
  <c r="K53" i="17" s="1"/>
  <c r="G55" i="14"/>
  <c r="K29" i="15"/>
  <c r="K29" i="16" s="1"/>
  <c r="K29" i="17" s="1"/>
  <c r="G31" i="14"/>
  <c r="K48" i="15"/>
  <c r="K48" i="16" s="1"/>
  <c r="K48" i="17" s="1"/>
  <c r="G50" i="14"/>
  <c r="K44" i="15"/>
  <c r="K44" i="16" s="1"/>
  <c r="K44" i="17" s="1"/>
  <c r="G46" i="14"/>
  <c r="K288" i="15"/>
  <c r="K288" i="16" s="1"/>
  <c r="K288" i="17" s="1"/>
  <c r="K275" i="15"/>
  <c r="K275" i="16" s="1"/>
  <c r="K275" i="17" s="1"/>
  <c r="K263" i="15"/>
  <c r="K263" i="16" s="1"/>
  <c r="K263" i="17" s="1"/>
  <c r="K215" i="15"/>
  <c r="K215" i="16" s="1"/>
  <c r="K215" i="17" s="1"/>
  <c r="K203" i="15"/>
  <c r="K203" i="16" s="1"/>
  <c r="K203" i="17" s="1"/>
  <c r="K195" i="15"/>
  <c r="K195" i="16" s="1"/>
  <c r="K195" i="17" s="1"/>
  <c r="K183" i="15"/>
  <c r="K183" i="16" s="1"/>
  <c r="K183" i="17" s="1"/>
  <c r="K171" i="15"/>
  <c r="K171" i="16" s="1"/>
  <c r="K171" i="17" s="1"/>
  <c r="K147" i="15"/>
  <c r="K147" i="16" s="1"/>
  <c r="K147" i="17" s="1"/>
  <c r="K84" i="15"/>
  <c r="K84" i="16" s="1"/>
  <c r="K84" i="17" s="1"/>
  <c r="K317" i="15"/>
  <c r="K317" i="16" s="1"/>
  <c r="K317" i="17" s="1"/>
  <c r="K293" i="15"/>
  <c r="K293" i="16" s="1"/>
  <c r="K293" i="17" s="1"/>
  <c r="K284" i="15"/>
  <c r="K284" i="16" s="1"/>
  <c r="K284" i="17" s="1"/>
  <c r="K247" i="15"/>
  <c r="K247" i="16" s="1"/>
  <c r="K247" i="17" s="1"/>
  <c r="K223" i="15"/>
  <c r="K223" i="17" s="1"/>
  <c r="K199" i="15"/>
  <c r="K199" i="16" s="1"/>
  <c r="K199" i="17" s="1"/>
  <c r="K143" i="15"/>
  <c r="K143" i="16" s="1"/>
  <c r="K143" i="17" s="1"/>
  <c r="K131" i="15"/>
  <c r="K131" i="16" s="1"/>
  <c r="K131" i="17" s="1"/>
  <c r="K119" i="15"/>
  <c r="K119" i="16" s="1"/>
  <c r="K119" i="17" s="1"/>
  <c r="K111" i="15"/>
  <c r="K111" i="16" s="1"/>
  <c r="K111" i="17" s="1"/>
  <c r="K344" i="15"/>
  <c r="K344" i="16" s="1"/>
  <c r="K344" i="17" s="1"/>
  <c r="K336" i="15"/>
  <c r="K336" i="16" s="1"/>
  <c r="K336" i="17" s="1"/>
  <c r="K292" i="15"/>
  <c r="K292" i="16" s="1"/>
  <c r="K292" i="17" s="1"/>
  <c r="K274" i="15"/>
  <c r="K274" i="16" s="1"/>
  <c r="K274" i="17" s="1"/>
  <c r="K266" i="15"/>
  <c r="K266" i="16" s="1"/>
  <c r="K266" i="17" s="1"/>
  <c r="K214" i="15"/>
  <c r="K214" i="16" s="1"/>
  <c r="K214" i="17" s="1"/>
  <c r="K210" i="15"/>
  <c r="K210" i="16" s="1"/>
  <c r="K210" i="17" s="1"/>
  <c r="K198" i="15"/>
  <c r="K198" i="16" s="1"/>
  <c r="K198" i="17" s="1"/>
  <c r="K182" i="15"/>
  <c r="K182" i="16" s="1"/>
  <c r="K182" i="17" s="1"/>
  <c r="K158" i="15"/>
  <c r="K158" i="16" s="1"/>
  <c r="K158" i="17" s="1"/>
  <c r="K138" i="15"/>
  <c r="K138" i="16" s="1"/>
  <c r="K138" i="17" s="1"/>
  <c r="K130" i="15"/>
  <c r="K130" i="16" s="1"/>
  <c r="K130" i="17" s="1"/>
  <c r="K126" i="15"/>
  <c r="K126" i="16" s="1"/>
  <c r="K126" i="17" s="1"/>
  <c r="K122" i="15"/>
  <c r="K122" i="16" s="1"/>
  <c r="K122" i="17" s="1"/>
  <c r="K87" i="15"/>
  <c r="K87" i="16" s="1"/>
  <c r="K87" i="17" s="1"/>
  <c r="K348" i="15"/>
  <c r="K348" i="16" s="1"/>
  <c r="K348" i="17" s="1"/>
  <c r="K325" i="15"/>
  <c r="K325" i="16" s="1"/>
  <c r="K325" i="17" s="1"/>
  <c r="K255" i="15"/>
  <c r="K255" i="16" s="1"/>
  <c r="K255" i="17" s="1"/>
  <c r="K219" i="15"/>
  <c r="K219" i="16" s="1"/>
  <c r="K219" i="17" s="1"/>
  <c r="K179" i="15"/>
  <c r="K179" i="16" s="1"/>
  <c r="K179" i="17" s="1"/>
  <c r="K102" i="15"/>
  <c r="K102" i="16" s="1"/>
  <c r="K102" i="17" s="1"/>
  <c r="K102" i="18" s="1"/>
  <c r="K102" i="19" s="1"/>
  <c r="K102" i="20" s="1"/>
  <c r="K102" i="21" s="1"/>
  <c r="K102" i="22" s="1"/>
  <c r="K102" i="23" s="1"/>
  <c r="K102" i="24" s="1"/>
  <c r="K102" i="25" s="1"/>
  <c r="K102" i="26" s="1"/>
  <c r="K88" i="15"/>
  <c r="K88" i="16" s="1"/>
  <c r="K88" i="17" s="1"/>
  <c r="K349" i="15"/>
  <c r="K349" i="16" s="1"/>
  <c r="K349" i="17" s="1"/>
  <c r="K327" i="15"/>
  <c r="K327" i="16" s="1"/>
  <c r="K327" i="17" s="1"/>
  <c r="K315" i="15"/>
  <c r="K315" i="16" s="1"/>
  <c r="K315" i="17" s="1"/>
  <c r="K303" i="15"/>
  <c r="K303" i="16" s="1"/>
  <c r="K303" i="17" s="1"/>
  <c r="K295" i="15"/>
  <c r="K295" i="16" s="1"/>
  <c r="K295" i="17" s="1"/>
  <c r="K282" i="15"/>
  <c r="K282" i="16" s="1"/>
  <c r="K282" i="17" s="1"/>
  <c r="K257" i="15"/>
  <c r="K257" i="16" s="1"/>
  <c r="K257" i="17" s="1"/>
  <c r="K253" i="15"/>
  <c r="K253" i="16" s="1"/>
  <c r="K253" i="17" s="1"/>
  <c r="K241" i="15"/>
  <c r="K241" i="16" s="1"/>
  <c r="K241" i="17" s="1"/>
  <c r="K233" i="15"/>
  <c r="K233" i="16" s="1"/>
  <c r="K233" i="17" s="1"/>
  <c r="K229" i="15"/>
  <c r="K229" i="16" s="1"/>
  <c r="K229" i="17" s="1"/>
  <c r="K225" i="15"/>
  <c r="K225" i="16" s="1"/>
  <c r="K225" i="17" s="1"/>
  <c r="K165" i="15"/>
  <c r="K165" i="16" s="1"/>
  <c r="K165" i="17" s="1"/>
  <c r="K161" i="15"/>
  <c r="K161" i="16" s="1"/>
  <c r="K161" i="17" s="1"/>
  <c r="K157" i="15"/>
  <c r="K157" i="16" s="1"/>
  <c r="K157" i="17" s="1"/>
  <c r="K141" i="15"/>
  <c r="K141" i="16" s="1"/>
  <c r="K141" i="17" s="1"/>
  <c r="K137" i="15"/>
  <c r="K137" i="16" s="1"/>
  <c r="K137" i="17" s="1"/>
  <c r="K129" i="15"/>
  <c r="K129" i="16" s="1"/>
  <c r="K129" i="17" s="1"/>
  <c r="K117" i="15"/>
  <c r="K117" i="16" s="1"/>
  <c r="K117" i="17" s="1"/>
  <c r="K104" i="15"/>
  <c r="K104" i="16" s="1"/>
  <c r="K104" i="17" s="1"/>
  <c r="K104" i="18" s="1"/>
  <c r="K104" i="19" s="1"/>
  <c r="K104" i="20" s="1"/>
  <c r="K104" i="21" s="1"/>
  <c r="K104" i="22" s="1"/>
  <c r="K104" i="23" s="1"/>
  <c r="K104" i="24" s="1"/>
  <c r="K104" i="25" s="1"/>
  <c r="K104" i="26" s="1"/>
  <c r="K98" i="15"/>
  <c r="K98" i="16" s="1"/>
  <c r="K98" i="17" s="1"/>
  <c r="K82" i="15"/>
  <c r="K82" i="16" s="1"/>
  <c r="K82" i="17" s="1"/>
  <c r="K78" i="15"/>
  <c r="K78" i="16" s="1"/>
  <c r="K78" i="17" s="1"/>
  <c r="K272" i="15"/>
  <c r="K272" i="16" s="1"/>
  <c r="K272" i="17" s="1"/>
  <c r="K268" i="15"/>
  <c r="K268" i="16" s="1"/>
  <c r="K268" i="17" s="1"/>
  <c r="K260" i="15"/>
  <c r="K260" i="16" s="1"/>
  <c r="K260" i="17" s="1"/>
  <c r="K236" i="15"/>
  <c r="K236" i="16" s="1"/>
  <c r="K236" i="17" s="1"/>
  <c r="K228" i="15"/>
  <c r="K228" i="16" s="1"/>
  <c r="K228" i="17" s="1"/>
  <c r="K220" i="15"/>
  <c r="K220" i="16" s="1"/>
  <c r="K220" i="17" s="1"/>
  <c r="K216" i="15"/>
  <c r="K216" i="16" s="1"/>
  <c r="K216" i="17" s="1"/>
  <c r="K196" i="15"/>
  <c r="K196" i="16" s="1"/>
  <c r="K196" i="17" s="1"/>
  <c r="K192" i="15"/>
  <c r="K192" i="16" s="1"/>
  <c r="K192" i="17" s="1"/>
  <c r="K180" i="15"/>
  <c r="K180" i="16" s="1"/>
  <c r="K180" i="17" s="1"/>
  <c r="K144" i="15"/>
  <c r="K144" i="16" s="1"/>
  <c r="K144" i="17" s="1"/>
  <c r="K103" i="15"/>
  <c r="K103" i="16" s="1"/>
  <c r="K103" i="17" s="1"/>
  <c r="K103" i="18" s="1"/>
  <c r="K103" i="19" s="1"/>
  <c r="K103" i="20" s="1"/>
  <c r="K103" i="21" s="1"/>
  <c r="K103" i="22" s="1"/>
  <c r="K103" i="23" s="1"/>
  <c r="K103" i="24" s="1"/>
  <c r="K103" i="25" s="1"/>
  <c r="K103" i="26" s="1"/>
  <c r="K85" i="15"/>
  <c r="K85" i="16" s="1"/>
  <c r="K85" i="17" s="1"/>
  <c r="K77" i="15"/>
  <c r="K77" i="16" s="1"/>
  <c r="K77" i="17" s="1"/>
  <c r="K350" i="15"/>
  <c r="K350" i="16" s="1"/>
  <c r="K350" i="17" s="1"/>
  <c r="K73" i="15"/>
  <c r="K73" i="16" s="1"/>
  <c r="K73" i="17" s="1"/>
  <c r="K20" i="15"/>
  <c r="K20" i="16" s="1"/>
  <c r="K20" i="17" s="1"/>
  <c r="K34" i="15"/>
  <c r="K34" i="16" s="1"/>
  <c r="K34" i="17" s="1"/>
  <c r="K58" i="15"/>
  <c r="K58" i="16" s="1"/>
  <c r="K58" i="17" s="1"/>
  <c r="K36" i="15"/>
  <c r="K36" i="16" s="1"/>
  <c r="K36" i="17" s="1"/>
  <c r="K36" i="18" s="1"/>
  <c r="F74" i="14"/>
  <c r="K342" i="15"/>
  <c r="K342" i="16" s="1"/>
  <c r="K342" i="17" s="1"/>
  <c r="K124" i="15"/>
  <c r="K124" i="16" s="1"/>
  <c r="K124" i="17" s="1"/>
  <c r="K311" i="15"/>
  <c r="K311" i="16" s="1"/>
  <c r="K311" i="17" s="1"/>
  <c r="K311" i="18" s="1"/>
  <c r="K55" i="15"/>
  <c r="K55" i="16" s="1"/>
  <c r="K55" i="17" s="1"/>
  <c r="K134" i="15"/>
  <c r="K134" i="16" s="1"/>
  <c r="K134" i="17" s="1"/>
  <c r="K201" i="15"/>
  <c r="K201" i="16" s="1"/>
  <c r="K201" i="17" s="1"/>
  <c r="K217" i="15"/>
  <c r="K217" i="16" s="1"/>
  <c r="K217" i="17" s="1"/>
  <c r="K79" i="15"/>
  <c r="K79" i="16" s="1"/>
  <c r="K79" i="17" s="1"/>
  <c r="K56" i="15"/>
  <c r="K56" i="16" s="1"/>
  <c r="K56" i="17" s="1"/>
  <c r="K50" i="15"/>
  <c r="K50" i="16" s="1"/>
  <c r="K50" i="17" s="1"/>
  <c r="K47" i="15"/>
  <c r="K47" i="16" s="1"/>
  <c r="K47" i="17" s="1"/>
  <c r="K328" i="15"/>
  <c r="K328" i="16" s="1"/>
  <c r="K328" i="17" s="1"/>
  <c r="K244" i="15"/>
  <c r="K244" i="16" s="1"/>
  <c r="K244" i="17" s="1"/>
  <c r="K72" i="15"/>
  <c r="K72" i="16" s="1"/>
  <c r="K72" i="17" s="1"/>
  <c r="K19" i="15"/>
  <c r="K19" i="16" s="1"/>
  <c r="K19" i="17" s="1"/>
  <c r="K347" i="15"/>
  <c r="K347" i="16" s="1"/>
  <c r="K347" i="17" s="1"/>
  <c r="K128" i="15"/>
  <c r="K128" i="16" s="1"/>
  <c r="K128" i="17" s="1"/>
  <c r="K68" i="15"/>
  <c r="K68" i="16" s="1"/>
  <c r="K68" i="17" s="1"/>
  <c r="K251" i="15"/>
  <c r="K251" i="16" s="1"/>
  <c r="K251" i="17" s="1"/>
  <c r="K133" i="15"/>
  <c r="K133" i="16" s="1"/>
  <c r="K133" i="17" s="1"/>
  <c r="K32" i="15"/>
  <c r="K32" i="16" s="1"/>
  <c r="K32" i="17" s="1"/>
  <c r="K297" i="15"/>
  <c r="K297" i="16" s="1"/>
  <c r="K297" i="17" s="1"/>
  <c r="K116" i="15"/>
  <c r="K116" i="16" s="1"/>
  <c r="K116" i="17" s="1"/>
  <c r="K242" i="15"/>
  <c r="K242" i="16" s="1"/>
  <c r="K242" i="17" s="1"/>
  <c r="K181" i="15"/>
  <c r="K181" i="16" s="1"/>
  <c r="K181" i="17" s="1"/>
  <c r="K123" i="15"/>
  <c r="K123" i="16" s="1"/>
  <c r="K123" i="17" s="1"/>
  <c r="K277" i="15"/>
  <c r="K277" i="16" s="1"/>
  <c r="K277" i="17" s="1"/>
  <c r="K167" i="15"/>
  <c r="K167" i="16" s="1"/>
  <c r="K167" i="17" s="1"/>
  <c r="K283" i="15"/>
  <c r="K283" i="16" s="1"/>
  <c r="K283" i="17" s="1"/>
  <c r="K287" i="15"/>
  <c r="K287" i="16" s="1"/>
  <c r="K287" i="17" s="1"/>
  <c r="K155" i="15"/>
  <c r="K155" i="16" s="1"/>
  <c r="K155" i="17" s="1"/>
  <c r="K112" i="15"/>
  <c r="K112" i="16" s="1"/>
  <c r="K112" i="17" s="1"/>
  <c r="K314" i="15"/>
  <c r="K314" i="16" s="1"/>
  <c r="K314" i="17" s="1"/>
  <c r="K204" i="15"/>
  <c r="K204" i="16" s="1"/>
  <c r="K204" i="17" s="1"/>
  <c r="K76" i="15"/>
  <c r="K76" i="16" s="1"/>
  <c r="K76" i="17" s="1"/>
  <c r="K207" i="15"/>
  <c r="K207" i="16" s="1"/>
  <c r="K207" i="17" s="1"/>
  <c r="K83" i="15"/>
  <c r="K83" i="16" s="1"/>
  <c r="K83" i="17" s="1"/>
  <c r="K35" i="15"/>
  <c r="K35" i="16" s="1"/>
  <c r="K35" i="17" s="1"/>
  <c r="K334" i="15"/>
  <c r="K334" i="16" s="1"/>
  <c r="K334" i="17" s="1"/>
  <c r="K202" i="15"/>
  <c r="K202" i="16" s="1"/>
  <c r="K202" i="17" s="1"/>
  <c r="K321" i="15"/>
  <c r="K321" i="16" s="1"/>
  <c r="K321" i="17" s="1"/>
  <c r="K41" i="15"/>
  <c r="K41" i="16" s="1"/>
  <c r="K41" i="17" s="1"/>
  <c r="K308" i="15"/>
  <c r="K308" i="16" s="1"/>
  <c r="K308" i="17" s="1"/>
  <c r="K94" i="15"/>
  <c r="K94" i="16" s="1"/>
  <c r="K94" i="17" s="1"/>
  <c r="K227" i="15"/>
  <c r="K227" i="16" s="1"/>
  <c r="K227" i="17" s="1"/>
  <c r="K338" i="15"/>
  <c r="K338" i="16" s="1"/>
  <c r="K338" i="17" s="1"/>
  <c r="K324" i="15"/>
  <c r="K324" i="16" s="1"/>
  <c r="K324" i="17" s="1"/>
  <c r="K178" i="15"/>
  <c r="K178" i="16" s="1"/>
  <c r="K178" i="17" s="1"/>
  <c r="K140" i="15"/>
  <c r="K140" i="16" s="1"/>
  <c r="K140" i="17" s="1"/>
  <c r="K270" i="15"/>
  <c r="K270" i="16" s="1"/>
  <c r="K270" i="17" s="1"/>
  <c r="K23" i="15"/>
  <c r="K23" i="16" s="1"/>
  <c r="K23" i="17" s="1"/>
  <c r="K332" i="15"/>
  <c r="K332" i="16" s="1"/>
  <c r="K332" i="17" s="1"/>
  <c r="K174" i="15"/>
  <c r="K174" i="16" s="1"/>
  <c r="K174" i="17" s="1"/>
  <c r="K177" i="15"/>
  <c r="K177" i="16" s="1"/>
  <c r="K177" i="17" s="1"/>
  <c r="K285" i="15"/>
  <c r="K285" i="16" s="1"/>
  <c r="K285" i="17" s="1"/>
  <c r="K190" i="15"/>
  <c r="K190" i="16" s="1"/>
  <c r="K190" i="17" s="1"/>
  <c r="K145" i="15"/>
  <c r="K145" i="16" s="1"/>
  <c r="K145" i="17" s="1"/>
  <c r="K150" i="15"/>
  <c r="K150" i="16" s="1"/>
  <c r="K150" i="17" s="1"/>
  <c r="K330" i="15"/>
  <c r="K330" i="16" s="1"/>
  <c r="K330" i="17" s="1"/>
  <c r="K148" i="15"/>
  <c r="K148" i="16" s="1"/>
  <c r="K148" i="17" s="1"/>
  <c r="K312" i="15"/>
  <c r="K312" i="16" s="1"/>
  <c r="K312" i="17" s="1"/>
  <c r="K28" i="15"/>
  <c r="K28" i="16" s="1"/>
  <c r="K28" i="17" s="1"/>
  <c r="K326" i="15"/>
  <c r="K326" i="16" s="1"/>
  <c r="K326" i="17" s="1"/>
  <c r="K320" i="15"/>
  <c r="K320" i="16" s="1"/>
  <c r="K320" i="17" s="1"/>
  <c r="K291" i="15"/>
  <c r="K291" i="16" s="1"/>
  <c r="K291" i="17" s="1"/>
  <c r="K252" i="15"/>
  <c r="K252" i="16" s="1"/>
  <c r="K252" i="17" s="1"/>
  <c r="K238" i="15"/>
  <c r="K238" i="16" s="1"/>
  <c r="K238" i="17" s="1"/>
  <c r="K127" i="15"/>
  <c r="K127" i="16" s="1"/>
  <c r="K127" i="17" s="1"/>
  <c r="K22" i="15"/>
  <c r="K22" i="16" s="1"/>
  <c r="K22" i="17" s="1"/>
  <c r="K258" i="15"/>
  <c r="K258" i="16" s="1"/>
  <c r="K258" i="17" s="1"/>
  <c r="K281" i="15"/>
  <c r="K281" i="16" s="1"/>
  <c r="K281" i="17" s="1"/>
  <c r="K164" i="15"/>
  <c r="K164" i="16" s="1"/>
  <c r="K164" i="17" s="1"/>
  <c r="K221" i="15"/>
  <c r="K346"/>
  <c r="K346" i="16" s="1"/>
  <c r="K346" i="17" s="1"/>
  <c r="K316" i="15"/>
  <c r="K316" i="16" s="1"/>
  <c r="K316" i="17" s="1"/>
  <c r="K188" i="15"/>
  <c r="K188" i="16" s="1"/>
  <c r="K188" i="17" s="1"/>
  <c r="K13" i="15"/>
  <c r="K13" i="16" s="1"/>
  <c r="K13" i="17" s="1"/>
  <c r="K13" i="18" s="1"/>
  <c r="K194" i="15"/>
  <c r="K194" i="16" s="1"/>
  <c r="K194" i="17" s="1"/>
  <c r="K304" i="15"/>
  <c r="K304" i="16" s="1"/>
  <c r="K304" i="17" s="1"/>
  <c r="K186" i="15"/>
  <c r="K186" i="16" s="1"/>
  <c r="K186" i="17" s="1"/>
  <c r="K108" i="15"/>
  <c r="K108" i="16" s="1"/>
  <c r="K108" i="17" s="1"/>
  <c r="K63" i="15"/>
  <c r="K63" i="16" s="1"/>
  <c r="K63" i="17" s="1"/>
  <c r="K269" i="15"/>
  <c r="K269" i="16" s="1"/>
  <c r="K269" i="17" s="1"/>
  <c r="K245" i="15"/>
  <c r="K245" i="16" s="1"/>
  <c r="K245" i="17" s="1"/>
  <c r="K60" i="15"/>
  <c r="K60" i="16" s="1"/>
  <c r="K60" i="17" s="1"/>
  <c r="K18" i="15"/>
  <c r="K18" i="16" s="1"/>
  <c r="K18" i="17" s="1"/>
  <c r="K25" i="15"/>
  <c r="K25" i="16" s="1"/>
  <c r="K25" i="17" s="1"/>
  <c r="K329" i="15"/>
  <c r="K329" i="16" s="1"/>
  <c r="K329" i="17" s="1"/>
  <c r="K322" i="15"/>
  <c r="K322" i="16" s="1"/>
  <c r="K322" i="17" s="1"/>
  <c r="K300" i="15"/>
  <c r="K300" i="16" s="1"/>
  <c r="K300" i="17" s="1"/>
  <c r="K211" i="15"/>
  <c r="K211" i="16" s="1"/>
  <c r="K211" i="17" s="1"/>
  <c r="K208" i="15"/>
  <c r="K208" i="16" s="1"/>
  <c r="K208" i="17" s="1"/>
  <c r="K154" i="15"/>
  <c r="K154" i="16" s="1"/>
  <c r="K154" i="17" s="1"/>
  <c r="K151" i="15"/>
  <c r="K151" i="16" s="1"/>
  <c r="K151" i="17" s="1"/>
  <c r="K149" i="15"/>
  <c r="K149" i="16" s="1"/>
  <c r="K149" i="17" s="1"/>
  <c r="K113" i="15"/>
  <c r="K113" i="16" s="1"/>
  <c r="K113" i="17" s="1"/>
  <c r="K80" i="15"/>
  <c r="K80" i="16" s="1"/>
  <c r="K80" i="17" s="1"/>
  <c r="K16" i="15"/>
  <c r="K16" i="16" s="1"/>
  <c r="K16" i="17" s="1"/>
  <c r="K341" i="15"/>
  <c r="K341" i="16" s="1"/>
  <c r="K341" i="17" s="1"/>
  <c r="K159" i="15"/>
  <c r="K159" i="16" s="1"/>
  <c r="K159" i="17" s="1"/>
  <c r="K286" i="15"/>
  <c r="K286" i="16" s="1"/>
  <c r="K286" i="17" s="1"/>
  <c r="K290" i="15"/>
  <c r="K290" i="16" s="1"/>
  <c r="K290" i="17" s="1"/>
  <c r="K205" i="15"/>
  <c r="K205" i="16" s="1"/>
  <c r="K205" i="17" s="1"/>
  <c r="K235" i="15"/>
  <c r="K235" i="16" s="1"/>
  <c r="K235" i="17" s="1"/>
  <c r="K12" i="15"/>
  <c r="K12" i="16" s="1"/>
  <c r="K12" i="17" s="1"/>
  <c r="K12" i="18" s="1"/>
  <c r="K239" i="15"/>
  <c r="K239" i="16" s="1"/>
  <c r="K239" i="17" s="1"/>
  <c r="K92" i="15"/>
  <c r="K92" i="16" s="1"/>
  <c r="K92" i="17" s="1"/>
  <c r="K310" i="15"/>
  <c r="K310" i="16" s="1"/>
  <c r="K310" i="17" s="1"/>
  <c r="K250" i="15"/>
  <c r="K250" i="16" s="1"/>
  <c r="K250" i="17" s="1"/>
  <c r="K24" i="15"/>
  <c r="K24" i="16" s="1"/>
  <c r="K24" i="17" s="1"/>
  <c r="K14" i="15"/>
  <c r="K14" i="16" s="1"/>
  <c r="K14" i="17" s="1"/>
  <c r="K337" i="15"/>
  <c r="K337" i="16" s="1"/>
  <c r="K337" i="17" s="1"/>
  <c r="K248" i="15"/>
  <c r="K248" i="16" s="1"/>
  <c r="K248" i="17" s="1"/>
  <c r="K172" i="15"/>
  <c r="K172" i="16" s="1"/>
  <c r="K172" i="17" s="1"/>
  <c r="K169" i="15"/>
  <c r="K169" i="16" s="1"/>
  <c r="K169" i="17" s="1"/>
  <c r="K40" i="15"/>
  <c r="K40" i="16" s="1"/>
  <c r="K40" i="17" s="1"/>
  <c r="K306" i="15"/>
  <c r="K306" i="16" s="1"/>
  <c r="K306" i="17" s="1"/>
  <c r="K173" i="15"/>
  <c r="K173" i="16" s="1"/>
  <c r="K173" i="17" s="1"/>
  <c r="K335" i="15"/>
  <c r="K335" i="16" s="1"/>
  <c r="K335" i="17" s="1"/>
  <c r="K302" i="15"/>
  <c r="K302" i="16" s="1"/>
  <c r="K302" i="17" s="1"/>
  <c r="K254" i="15"/>
  <c r="K254" i="16" s="1"/>
  <c r="K254" i="17" s="1"/>
  <c r="K209" i="15"/>
  <c r="K209" i="16" s="1"/>
  <c r="K209" i="17" s="1"/>
  <c r="K142" i="15"/>
  <c r="K142" i="16" s="1"/>
  <c r="K142" i="17" s="1"/>
  <c r="K120" i="15"/>
  <c r="K120" i="16" s="1"/>
  <c r="K120" i="17" s="1"/>
  <c r="K106" i="15"/>
  <c r="K106" i="16" s="1"/>
  <c r="K106" i="17" s="1"/>
  <c r="K89" i="15"/>
  <c r="K89" i="16" s="1"/>
  <c r="K89" i="17" s="1"/>
  <c r="K234" i="15"/>
  <c r="K234" i="16" s="1"/>
  <c r="K234" i="17" s="1"/>
  <c r="K230" i="15"/>
  <c r="K230" i="16" s="1"/>
  <c r="K230" i="17" s="1"/>
  <c r="K118" i="15"/>
  <c r="K118" i="16" s="1"/>
  <c r="K118" i="17" s="1"/>
  <c r="K307" i="15"/>
  <c r="K307" i="16" s="1"/>
  <c r="K307" i="17" s="1"/>
  <c r="K224" i="15"/>
  <c r="K224" i="16" s="1"/>
  <c r="K224" i="17" s="1"/>
  <c r="K191" i="15"/>
  <c r="K191" i="16" s="1"/>
  <c r="K191" i="17" s="1"/>
  <c r="K97" i="15"/>
  <c r="K97" i="16" s="1"/>
  <c r="K97" i="17" s="1"/>
  <c r="K339" i="15"/>
  <c r="K339" i="16" s="1"/>
  <c r="K339" i="17" s="1"/>
  <c r="K309" i="15"/>
  <c r="K309" i="16" s="1"/>
  <c r="K309" i="17" s="1"/>
  <c r="K237" i="15"/>
  <c r="K237" i="16" s="1"/>
  <c r="K237" i="17" s="1"/>
  <c r="K218" i="15"/>
  <c r="K218" i="16" s="1"/>
  <c r="K218" i="17" s="1"/>
  <c r="K139" i="15"/>
  <c r="K139" i="16" s="1"/>
  <c r="K139" i="17" s="1"/>
  <c r="K273" i="15"/>
  <c r="K273" i="16" s="1"/>
  <c r="K273" i="17" s="1"/>
  <c r="K222" i="15"/>
  <c r="K222" i="17" s="1"/>
  <c r="K189" i="15"/>
  <c r="K189" i="16" s="1"/>
  <c r="K189" i="17" s="1"/>
  <c r="K345" i="15"/>
  <c r="K345" i="16" s="1"/>
  <c r="K345" i="17" s="1"/>
  <c r="K187" i="15"/>
  <c r="K187" i="16" s="1"/>
  <c r="K187" i="17" s="1"/>
  <c r="K162" i="15"/>
  <c r="K162" i="16" s="1"/>
  <c r="K162" i="17" s="1"/>
  <c r="K243" i="15"/>
  <c r="K243" i="16" s="1"/>
  <c r="K243" i="17" s="1"/>
  <c r="K226" i="15"/>
  <c r="K226" i="16" s="1"/>
  <c r="K226" i="17" s="1"/>
  <c r="K146" i="15"/>
  <c r="K146" i="16" s="1"/>
  <c r="K146" i="17" s="1"/>
  <c r="K197" i="15"/>
  <c r="K197" i="16" s="1"/>
  <c r="K197" i="17" s="1"/>
  <c r="K114" i="15"/>
  <c r="K114" i="16" s="1"/>
  <c r="K114" i="17" s="1"/>
  <c r="K54" i="15"/>
  <c r="K54" i="16" s="1"/>
  <c r="K54" i="17" s="1"/>
  <c r="K294" i="15"/>
  <c r="K294" i="16" s="1"/>
  <c r="K294" i="17" s="1"/>
  <c r="K135" i="15"/>
  <c r="K135" i="16" s="1"/>
  <c r="K135" i="17" s="1"/>
  <c r="K323" i="15"/>
  <c r="K323" i="16" s="1"/>
  <c r="K323" i="17" s="1"/>
  <c r="K81" i="15"/>
  <c r="K81" i="16" s="1"/>
  <c r="K81" i="17" s="1"/>
  <c r="K249" i="15"/>
  <c r="K249" i="16" s="1"/>
  <c r="K249" i="17" s="1"/>
  <c r="K38" i="15"/>
  <c r="K38" i="16" s="1"/>
  <c r="K38" i="17" s="1"/>
  <c r="K132" i="15"/>
  <c r="K132" i="16" s="1"/>
  <c r="K132" i="17" s="1"/>
  <c r="K319" i="15"/>
  <c r="K319" i="16" s="1"/>
  <c r="K319" i="17" s="1"/>
  <c r="K296" i="15"/>
  <c r="K296" i="16" s="1"/>
  <c r="K296" i="17" s="1"/>
  <c r="K246" i="15"/>
  <c r="K246" i="16" s="1"/>
  <c r="K246" i="17" s="1"/>
  <c r="K305" i="15"/>
  <c r="K305" i="16" s="1"/>
  <c r="K305" i="17" s="1"/>
  <c r="K271" i="15"/>
  <c r="K271" i="16" s="1"/>
  <c r="K271" i="17" s="1"/>
  <c r="K261" i="15"/>
  <c r="K261" i="16" s="1"/>
  <c r="K261" i="17" s="1"/>
  <c r="K213" i="15"/>
  <c r="K213" i="16" s="1"/>
  <c r="K213" i="17" s="1"/>
  <c r="K160" i="15"/>
  <c r="K160" i="16" s="1"/>
  <c r="K160" i="17" s="1"/>
  <c r="K152" i="15"/>
  <c r="K152" i="16" s="1"/>
  <c r="K152" i="17" s="1"/>
  <c r="K95" i="15"/>
  <c r="K95" i="16" s="1"/>
  <c r="K95" i="17" s="1"/>
  <c r="K37" i="15"/>
  <c r="K37" i="16" s="1"/>
  <c r="K37" i="17" s="1"/>
  <c r="K184" i="15"/>
  <c r="K184" i="16" s="1"/>
  <c r="K184" i="17" s="1"/>
  <c r="K265" i="15"/>
  <c r="K265" i="16" s="1"/>
  <c r="K265" i="17" s="1"/>
  <c r="K262" i="15"/>
  <c r="K262" i="16" s="1"/>
  <c r="K262" i="17" s="1"/>
  <c r="K259" i="15"/>
  <c r="K259" i="16" s="1"/>
  <c r="K259" i="17" s="1"/>
  <c r="K256" i="15"/>
  <c r="K256" i="16" s="1"/>
  <c r="K256" i="17" s="1"/>
  <c r="K278" i="15"/>
  <c r="K115"/>
  <c r="K115" i="16" s="1"/>
  <c r="K115" i="17" s="1"/>
  <c r="G9" i="14"/>
  <c r="K7" i="15"/>
  <c r="K7" i="16" s="1"/>
  <c r="K7" i="17" s="1"/>
  <c r="K7" i="18" s="1"/>
  <c r="K343" i="15"/>
  <c r="K343" i="16" s="1"/>
  <c r="K343" i="17" s="1"/>
  <c r="K333" i="15"/>
  <c r="K333" i="16" s="1"/>
  <c r="K333" i="17" s="1"/>
  <c r="K318" i="15"/>
  <c r="K318" i="16" s="1"/>
  <c r="K318" i="17" s="1"/>
  <c r="K313" i="15"/>
  <c r="K313" i="16" s="1"/>
  <c r="K313" i="17" s="1"/>
  <c r="K264" i="15"/>
  <c r="K264" i="16" s="1"/>
  <c r="K264" i="17" s="1"/>
  <c r="K121" i="15"/>
  <c r="K121" i="16" s="1"/>
  <c r="K121" i="17" s="1"/>
  <c r="K99" i="15"/>
  <c r="K99" i="16" s="1"/>
  <c r="K99" i="17" s="1"/>
  <c r="K46" i="15"/>
  <c r="K46" i="16" s="1"/>
  <c r="K46" i="17" s="1"/>
  <c r="K33" i="15"/>
  <c r="K33" i="16" s="1"/>
  <c r="K33" i="17" s="1"/>
  <c r="K340" i="15"/>
  <c r="K340" i="16" s="1"/>
  <c r="K340" i="17" s="1"/>
  <c r="K15" i="15"/>
  <c r="K15" i="16" s="1"/>
  <c r="K15" i="17" s="1"/>
  <c r="K74" i="16"/>
  <c r="K74" i="17" s="1"/>
  <c r="K267" i="15"/>
  <c r="K267" i="16" s="1"/>
  <c r="K267" i="17" s="1"/>
  <c r="K206" i="15"/>
  <c r="K206" i="16" s="1"/>
  <c r="K206" i="17" s="1"/>
  <c r="K200" i="15"/>
  <c r="K200" i="16" s="1"/>
  <c r="K200" i="17" s="1"/>
  <c r="K193" i="15"/>
  <c r="K193" i="16" s="1"/>
  <c r="K193" i="17" s="1"/>
  <c r="K168" i="15"/>
  <c r="K168" i="16" s="1"/>
  <c r="K168" i="17" s="1"/>
  <c r="K107" i="15"/>
  <c r="K107" i="16" s="1"/>
  <c r="K107" i="17" s="1"/>
  <c r="K96" i="15"/>
  <c r="K96" i="16" s="1"/>
  <c r="K96" i="17" s="1"/>
  <c r="K43" i="15"/>
  <c r="K43" i="16" s="1"/>
  <c r="K43" i="17" s="1"/>
  <c r="K331" i="15"/>
  <c r="K331" i="16" s="1"/>
  <c r="K331" i="17" s="1"/>
  <c r="K298" i="15"/>
  <c r="K298" i="16" s="1"/>
  <c r="K298" i="17" s="1"/>
  <c r="K279" i="15"/>
  <c r="K279" i="16" s="1"/>
  <c r="K279" i="17" s="1"/>
  <c r="K231" i="15"/>
  <c r="K231" i="16" s="1"/>
  <c r="K231" i="17" s="1"/>
  <c r="K212" i="15"/>
  <c r="K212" i="16" s="1"/>
  <c r="K212" i="17" s="1"/>
  <c r="K176" i="15"/>
  <c r="K176" i="16" s="1"/>
  <c r="K176" i="17" s="1"/>
  <c r="K170" i="15"/>
  <c r="K170" i="16" s="1"/>
  <c r="K170" i="17" s="1"/>
  <c r="K136" i="15"/>
  <c r="K136" i="16" s="1"/>
  <c r="K136" i="17" s="1"/>
  <c r="K109" i="15"/>
  <c r="K109" i="16" s="1"/>
  <c r="K109" i="17" s="1"/>
  <c r="K91" i="15"/>
  <c r="K91" i="16" s="1"/>
  <c r="K91" i="17" s="1"/>
  <c r="K86" i="15"/>
  <c r="K86" i="16" s="1"/>
  <c r="K86" i="17" s="1"/>
  <c r="K64" i="15"/>
  <c r="K64" i="16" s="1"/>
  <c r="K64" i="17" s="1"/>
  <c r="K57" i="15"/>
  <c r="K57" i="16" s="1"/>
  <c r="K57" i="17" s="1"/>
  <c r="K30" i="15"/>
  <c r="K30" i="16" s="1"/>
  <c r="K30" i="17" s="1"/>
  <c r="K8" i="15"/>
  <c r="K8" i="16" s="1"/>
  <c r="K8" i="17" s="1"/>
  <c r="K185" i="15"/>
  <c r="K185" i="16" s="1"/>
  <c r="K185" i="17" s="1"/>
  <c r="K163" i="15"/>
  <c r="K163" i="16" s="1"/>
  <c r="K163" i="17" s="1"/>
  <c r="K153" i="15"/>
  <c r="K153" i="16" s="1"/>
  <c r="K153" i="17" s="1"/>
  <c r="K93" i="15"/>
  <c r="K93" i="16" s="1"/>
  <c r="K93" i="17" s="1"/>
  <c r="K49" i="15"/>
  <c r="K49" i="16" s="1"/>
  <c r="K49" i="17" s="1"/>
  <c r="K42" i="15"/>
  <c r="K42" i="16" s="1"/>
  <c r="K42" i="17" s="1"/>
  <c r="K45" i="15"/>
  <c r="K45" i="16" s="1"/>
  <c r="K45" i="17" s="1"/>
  <c r="K301" i="15"/>
  <c r="K301" i="16" s="1"/>
  <c r="K301" i="17" s="1"/>
  <c r="K299" i="15"/>
  <c r="K299" i="16" s="1"/>
  <c r="K299" i="17" s="1"/>
  <c r="K276" i="15"/>
  <c r="K276" i="16" s="1"/>
  <c r="K276" i="17" s="1"/>
  <c r="K240" i="15"/>
  <c r="K240" i="16" s="1"/>
  <c r="K240" i="17" s="1"/>
  <c r="K232" i="15"/>
  <c r="K232" i="16" s="1"/>
  <c r="K232" i="17" s="1"/>
  <c r="K175" i="15"/>
  <c r="K175" i="16" s="1"/>
  <c r="K175" i="17" s="1"/>
  <c r="K166" i="15"/>
  <c r="K166" i="16" s="1"/>
  <c r="K166" i="17" s="1"/>
  <c r="K156" i="15"/>
  <c r="K156" i="16" s="1"/>
  <c r="K156" i="17" s="1"/>
  <c r="K125" i="15"/>
  <c r="K125" i="16" s="1"/>
  <c r="K125" i="17" s="1"/>
  <c r="K110" i="15"/>
  <c r="K110" i="16" s="1"/>
  <c r="K110" i="17" s="1"/>
  <c r="K90" i="15"/>
  <c r="K90" i="16" s="1"/>
  <c r="K90" i="17" s="1"/>
  <c r="K61" i="15"/>
  <c r="K61" i="16" s="1"/>
  <c r="K61" i="17" s="1"/>
  <c r="K52" i="15"/>
  <c r="K52" i="16" s="1"/>
  <c r="K52" i="17" s="1"/>
  <c r="K31" i="15"/>
  <c r="K31" i="16" s="1"/>
  <c r="K31" i="17" s="1"/>
  <c r="K221" i="16" l="1"/>
  <c r="K221" i="17" s="1"/>
  <c r="K221" i="18" s="1"/>
  <c r="K221" i="19" s="1"/>
  <c r="E132" i="14"/>
  <c r="E10"/>
  <c r="I354"/>
  <c r="K342" i="18"/>
  <c r="K14"/>
  <c r="K14" i="19" s="1"/>
  <c r="K195" i="18"/>
  <c r="K275"/>
  <c r="K275" i="19" s="1"/>
  <c r="K11" i="18"/>
  <c r="K75"/>
  <c r="K351"/>
  <c r="K289"/>
  <c r="K171"/>
  <c r="K215"/>
  <c r="K215" i="19" s="1"/>
  <c r="K10" i="18"/>
  <c r="K9"/>
  <c r="K175"/>
  <c r="K185"/>
  <c r="K170"/>
  <c r="K267"/>
  <c r="K85"/>
  <c r="K156"/>
  <c r="K240"/>
  <c r="K71"/>
  <c r="K153"/>
  <c r="K57"/>
  <c r="K279"/>
  <c r="K96"/>
  <c r="K168"/>
  <c r="K200"/>
  <c r="K33"/>
  <c r="K99"/>
  <c r="K264"/>
  <c r="K261"/>
  <c r="K249"/>
  <c r="K243"/>
  <c r="K187"/>
  <c r="K273"/>
  <c r="K218"/>
  <c r="K309"/>
  <c r="K97"/>
  <c r="K224"/>
  <c r="K77"/>
  <c r="K234"/>
  <c r="K142"/>
  <c r="K254"/>
  <c r="K254" i="19" s="1"/>
  <c r="K68" i="18"/>
  <c r="K24"/>
  <c r="K290"/>
  <c r="K154"/>
  <c r="K211"/>
  <c r="K245"/>
  <c r="K63"/>
  <c r="K186"/>
  <c r="K188"/>
  <c r="K346"/>
  <c r="K59"/>
  <c r="K281"/>
  <c r="K252"/>
  <c r="K28"/>
  <c r="K145"/>
  <c r="K145" i="19" s="1"/>
  <c r="K285" i="18"/>
  <c r="K140"/>
  <c r="K94"/>
  <c r="K35"/>
  <c r="K207"/>
  <c r="K204"/>
  <c r="K204" i="19" s="1"/>
  <c r="K283" i="18"/>
  <c r="K277"/>
  <c r="K277" i="19" s="1"/>
  <c r="K123" i="18"/>
  <c r="K181"/>
  <c r="K165"/>
  <c r="K67"/>
  <c r="K229"/>
  <c r="K347"/>
  <c r="K44"/>
  <c r="K244"/>
  <c r="K263"/>
  <c r="K263" i="19" s="1"/>
  <c r="K317" i="18"/>
  <c r="K317" i="19" s="1"/>
  <c r="K48" i="18"/>
  <c r="K134"/>
  <c r="K62"/>
  <c r="K109"/>
  <c r="K331"/>
  <c r="K52"/>
  <c r="K98"/>
  <c r="K90"/>
  <c r="K125"/>
  <c r="K166"/>
  <c r="K232"/>
  <c r="K232" i="19" s="1"/>
  <c r="K276" i="18"/>
  <c r="K301"/>
  <c r="K301" i="19" s="1"/>
  <c r="K42" i="18"/>
  <c r="K42" i="19" s="1"/>
  <c r="K298" i="18"/>
  <c r="K107"/>
  <c r="K74"/>
  <c r="K228"/>
  <c r="K121"/>
  <c r="K313"/>
  <c r="K333"/>
  <c r="K333" i="19" s="1"/>
  <c r="K66" i="18"/>
  <c r="K259"/>
  <c r="K265"/>
  <c r="K213"/>
  <c r="K271"/>
  <c r="K246"/>
  <c r="K319"/>
  <c r="K319" i="19" s="1"/>
  <c r="K81" i="18"/>
  <c r="K294"/>
  <c r="K294" i="19" s="1"/>
  <c r="K114" i="18"/>
  <c r="K146"/>
  <c r="K189"/>
  <c r="K189" i="19" s="1"/>
  <c r="K39" i="18"/>
  <c r="K315"/>
  <c r="K118"/>
  <c r="K120"/>
  <c r="K120" i="19" s="1"/>
  <c r="K173" i="18"/>
  <c r="K306"/>
  <c r="K169"/>
  <c r="K250"/>
  <c r="K92"/>
  <c r="K58"/>
  <c r="K341"/>
  <c r="K80"/>
  <c r="K149"/>
  <c r="K300"/>
  <c r="K329"/>
  <c r="K18"/>
  <c r="K269"/>
  <c r="K108"/>
  <c r="K304"/>
  <c r="K241"/>
  <c r="K258"/>
  <c r="K238"/>
  <c r="K320"/>
  <c r="K312"/>
  <c r="K312" i="19" s="1"/>
  <c r="K330" i="18"/>
  <c r="K174"/>
  <c r="K324"/>
  <c r="K308"/>
  <c r="K321"/>
  <c r="K83"/>
  <c r="K76"/>
  <c r="K219"/>
  <c r="K112"/>
  <c r="K167"/>
  <c r="K116"/>
  <c r="K32"/>
  <c r="K196"/>
  <c r="K133"/>
  <c r="K257"/>
  <c r="K284"/>
  <c r="K26"/>
  <c r="K328"/>
  <c r="K47"/>
  <c r="K31"/>
  <c r="K61"/>
  <c r="K45"/>
  <c r="K93"/>
  <c r="K163"/>
  <c r="K8"/>
  <c r="K8" i="19" s="1"/>
  <c r="K30" i="18"/>
  <c r="K64"/>
  <c r="K91"/>
  <c r="K136"/>
  <c r="K176"/>
  <c r="K176" i="19" s="1"/>
  <c r="K231" i="18"/>
  <c r="K43"/>
  <c r="K193"/>
  <c r="K206"/>
  <c r="K15"/>
  <c r="K126"/>
  <c r="K46"/>
  <c r="K256"/>
  <c r="K256" i="19" s="1"/>
  <c r="K37" i="18"/>
  <c r="K152"/>
  <c r="K132"/>
  <c r="K132" i="19" s="1"/>
  <c r="K323" i="18"/>
  <c r="K197"/>
  <c r="K12" i="19" s="1"/>
  <c r="K345" i="18"/>
  <c r="K139"/>
  <c r="K237"/>
  <c r="K307"/>
  <c r="K307" i="19" s="1"/>
  <c r="K117" i="18"/>
  <c r="K27"/>
  <c r="K27" i="19" s="1"/>
  <c r="K230" i="18"/>
  <c r="K89"/>
  <c r="K209"/>
  <c r="K302"/>
  <c r="K302" i="19" s="1"/>
  <c r="K248" i="18"/>
  <c r="K239"/>
  <c r="K235"/>
  <c r="K286"/>
  <c r="K286" i="19" s="1"/>
  <c r="K151" i="18"/>
  <c r="K208"/>
  <c r="K60"/>
  <c r="K60" i="19" s="1"/>
  <c r="K316" i="18"/>
  <c r="K69"/>
  <c r="K22"/>
  <c r="K291"/>
  <c r="K326"/>
  <c r="K332"/>
  <c r="K23"/>
  <c r="K349"/>
  <c r="K349" i="19" s="1"/>
  <c r="K178" i="18"/>
  <c r="K338"/>
  <c r="K338" i="19" s="1"/>
  <c r="K87" i="18"/>
  <c r="K334"/>
  <c r="K223"/>
  <c r="K155"/>
  <c r="K158"/>
  <c r="K242"/>
  <c r="K242" i="19" s="1"/>
  <c r="K297" i="18"/>
  <c r="K182"/>
  <c r="K182" i="19" s="1"/>
  <c r="K216" i="18"/>
  <c r="K251"/>
  <c r="K251" i="19" s="1"/>
  <c r="K128" i="18"/>
  <c r="K111"/>
  <c r="K72"/>
  <c r="K180"/>
  <c r="K288"/>
  <c r="K50"/>
  <c r="K50" i="19" s="1"/>
  <c r="K217" i="18"/>
  <c r="K217" i="19" s="1"/>
  <c r="K201" i="18"/>
  <c r="K344"/>
  <c r="K137"/>
  <c r="K137" i="19" s="1"/>
  <c r="K210" i="18"/>
  <c r="K210" i="19" s="1"/>
  <c r="K110" i="18"/>
  <c r="K110" i="19" s="1"/>
  <c r="K299" i="18"/>
  <c r="K299" i="19" s="1"/>
  <c r="K49" i="18"/>
  <c r="K86"/>
  <c r="K212"/>
  <c r="K212" i="19" s="1"/>
  <c r="K340" i="18"/>
  <c r="K318"/>
  <c r="K343"/>
  <c r="K115"/>
  <c r="K115" i="19" s="1"/>
  <c r="K262" i="18"/>
  <c r="K262" i="19" s="1"/>
  <c r="K184" i="18"/>
  <c r="K95"/>
  <c r="K160"/>
  <c r="K305"/>
  <c r="K296"/>
  <c r="K38"/>
  <c r="K135"/>
  <c r="K54"/>
  <c r="K54" i="19" s="1"/>
  <c r="K226" i="18"/>
  <c r="K162"/>
  <c r="K162" i="19" s="1"/>
  <c r="K222" i="18"/>
  <c r="K339"/>
  <c r="K191"/>
  <c r="K191" i="19" s="1"/>
  <c r="K144" i="18"/>
  <c r="K73"/>
  <c r="K106"/>
  <c r="K106" i="19" s="1"/>
  <c r="K335" i="18"/>
  <c r="K40"/>
  <c r="K172"/>
  <c r="K337"/>
  <c r="K337" i="19" s="1"/>
  <c r="K310" i="18"/>
  <c r="K205"/>
  <c r="K205" i="19" s="1"/>
  <c r="K159" i="18"/>
  <c r="K159" i="19" s="1"/>
  <c r="K16" i="18"/>
  <c r="K113"/>
  <c r="K322"/>
  <c r="K25"/>
  <c r="K25" i="19" s="1"/>
  <c r="K194" i="18"/>
  <c r="K194" i="19" s="1"/>
  <c r="K78" i="18"/>
  <c r="K164"/>
  <c r="K127"/>
  <c r="K127" i="19" s="1"/>
  <c r="K147" i="18"/>
  <c r="K147" i="19" s="1"/>
  <c r="K138" i="18"/>
  <c r="K138" i="19" s="1"/>
  <c r="K148" i="18"/>
  <c r="K150"/>
  <c r="K150" i="19" s="1"/>
  <c r="K190" i="18"/>
  <c r="K190" i="19" s="1"/>
  <c r="K190" i="20" s="1"/>
  <c r="K177" i="18"/>
  <c r="K270"/>
  <c r="K270" i="19" s="1"/>
  <c r="K84" i="18"/>
  <c r="K227"/>
  <c r="K41"/>
  <c r="K202"/>
  <c r="K314"/>
  <c r="K287"/>
  <c r="K287" i="19" s="1"/>
  <c r="K282" i="18"/>
  <c r="K29"/>
  <c r="K29" i="19" s="1"/>
  <c r="K70" i="18"/>
  <c r="K157"/>
  <c r="K268"/>
  <c r="K119"/>
  <c r="K19"/>
  <c r="K183"/>
  <c r="K183" i="19" s="1"/>
  <c r="K293" i="18"/>
  <c r="K293" i="19" s="1"/>
  <c r="K65" i="18"/>
  <c r="K51"/>
  <c r="K56"/>
  <c r="K56" i="19" s="1"/>
  <c r="K325" i="18"/>
  <c r="K55"/>
  <c r="K55" i="19" s="1"/>
  <c r="K295" i="18"/>
  <c r="K233"/>
  <c r="K124"/>
  <c r="K124" i="19" s="1"/>
  <c r="K266" i="18"/>
  <c r="K266" i="19" s="1"/>
  <c r="K34" i="18"/>
  <c r="K350"/>
  <c r="K350" i="19" s="1"/>
  <c r="K192" i="18"/>
  <c r="K192" i="19" s="1"/>
  <c r="K220" i="18"/>
  <c r="K236"/>
  <c r="K236" i="19" s="1"/>
  <c r="K88" i="18"/>
  <c r="K88" i="19" s="1"/>
  <c r="K179" i="18"/>
  <c r="K255"/>
  <c r="K348"/>
  <c r="K348" i="19" s="1"/>
  <c r="K122" i="18"/>
  <c r="K130"/>
  <c r="K198"/>
  <c r="K214"/>
  <c r="K274"/>
  <c r="K336"/>
  <c r="K131"/>
  <c r="K130" i="19" s="1"/>
  <c r="K130" i="20" s="1"/>
  <c r="K199" i="18"/>
  <c r="K247"/>
  <c r="K247" i="19" s="1"/>
  <c r="K260" i="18"/>
  <c r="K260" i="19" s="1"/>
  <c r="K82" i="18"/>
  <c r="K141"/>
  <c r="K141" i="19" s="1"/>
  <c r="K253" i="18"/>
  <c r="K253" i="19" s="1"/>
  <c r="K303" i="18"/>
  <c r="K327"/>
  <c r="K327" i="19" s="1"/>
  <c r="K79" i="18"/>
  <c r="K143"/>
  <c r="K143" i="19" s="1"/>
  <c r="K311"/>
  <c r="K292" i="18"/>
  <c r="K272"/>
  <c r="K272" i="19" s="1"/>
  <c r="K20" i="18"/>
  <c r="K53"/>
  <c r="K129"/>
  <c r="K161"/>
  <c r="K161" i="19" s="1"/>
  <c r="K225" i="18"/>
  <c r="K225" i="19" s="1"/>
  <c r="K225" i="20" s="1"/>
  <c r="K17" i="18"/>
  <c r="K17" i="19" s="1"/>
  <c r="H354" i="14"/>
  <c r="G354"/>
  <c r="K195" i="19" l="1"/>
  <c r="K137" i="20"/>
  <c r="K230" i="19"/>
  <c r="K328"/>
  <c r="K283"/>
  <c r="K309"/>
  <c r="K303"/>
  <c r="K325"/>
  <c r="K239"/>
  <c r="K293" i="20" s="1"/>
  <c r="K131" i="19"/>
  <c r="K214"/>
  <c r="K295"/>
  <c r="K334"/>
  <c r="K334" i="20" s="1"/>
  <c r="K334" i="21" s="1"/>
  <c r="K248" i="19"/>
  <c r="K30"/>
  <c r="K45"/>
  <c r="K320"/>
  <c r="K169"/>
  <c r="K90"/>
  <c r="K24"/>
  <c r="K199"/>
  <c r="K51"/>
  <c r="K198"/>
  <c r="K22"/>
  <c r="K22" i="20" s="1"/>
  <c r="K193" i="19"/>
  <c r="K136"/>
  <c r="K129"/>
  <c r="K34"/>
  <c r="K53"/>
  <c r="K268"/>
  <c r="K282"/>
  <c r="K310"/>
  <c r="K310" i="20" s="1"/>
  <c r="K184" i="19"/>
  <c r="K117"/>
  <c r="K152"/>
  <c r="K91"/>
  <c r="K91" i="20" s="1"/>
  <c r="K91" i="21" s="1"/>
  <c r="K196" i="19"/>
  <c r="K120" i="20" s="1"/>
  <c r="K330" i="19"/>
  <c r="K166"/>
  <c r="K166" i="20" s="1"/>
  <c r="K166" i="21" s="1"/>
  <c r="K52" i="19"/>
  <c r="K292"/>
  <c r="K255"/>
  <c r="K119"/>
  <c r="K148"/>
  <c r="K164"/>
  <c r="K164" i="20" s="1"/>
  <c r="K322" i="19"/>
  <c r="K40"/>
  <c r="K38"/>
  <c r="K343"/>
  <c r="K216"/>
  <c r="K158"/>
  <c r="K158" i="20" s="1"/>
  <c r="K235" i="19"/>
  <c r="K140"/>
  <c r="K336"/>
  <c r="K41"/>
  <c r="K296"/>
  <c r="K318"/>
  <c r="K111"/>
  <c r="K155"/>
  <c r="K208"/>
  <c r="K209"/>
  <c r="K43"/>
  <c r="K149"/>
  <c r="K149" i="20" s="1"/>
  <c r="K173" i="19"/>
  <c r="K66"/>
  <c r="K123"/>
  <c r="K236" i="20" s="1"/>
  <c r="K224" i="19"/>
  <c r="K179"/>
  <c r="K177"/>
  <c r="K335"/>
  <c r="K20"/>
  <c r="K274"/>
  <c r="K274" i="20" s="1"/>
  <c r="K122" i="19"/>
  <c r="K122" i="20" s="1"/>
  <c r="K157" i="19"/>
  <c r="K227"/>
  <c r="K339"/>
  <c r="K339" i="20" s="1"/>
  <c r="K305" i="19"/>
  <c r="K340"/>
  <c r="K340" i="20" s="1"/>
  <c r="K344" i="19"/>
  <c r="K128"/>
  <c r="K128" i="20" s="1"/>
  <c r="K297" i="19"/>
  <c r="K178"/>
  <c r="K125"/>
  <c r="K331"/>
  <c r="K36"/>
  <c r="K150" i="20" s="1"/>
  <c r="K220" i="19"/>
  <c r="K220" i="20" s="1"/>
  <c r="K65" i="19"/>
  <c r="K65" i="20" s="1"/>
  <c r="K144" i="19"/>
  <c r="K144" i="20" s="1"/>
  <c r="K95" i="19"/>
  <c r="K95" i="20" s="1"/>
  <c r="K87" i="19"/>
  <c r="K23"/>
  <c r="K13"/>
  <c r="K13" i="20" s="1"/>
  <c r="K237" i="19"/>
  <c r="K237" i="20" s="1"/>
  <c r="K323" i="19"/>
  <c r="K206"/>
  <c r="K206" i="20" s="1"/>
  <c r="K257" i="19"/>
  <c r="K116"/>
  <c r="K324"/>
  <c r="K304"/>
  <c r="K304" i="20" s="1"/>
  <c r="K329" i="19"/>
  <c r="K341"/>
  <c r="K118"/>
  <c r="K146"/>
  <c r="K265"/>
  <c r="K313"/>
  <c r="K107"/>
  <c r="K276"/>
  <c r="K276" i="20" s="1"/>
  <c r="K109" i="19"/>
  <c r="K44"/>
  <c r="K165"/>
  <c r="K94"/>
  <c r="K28"/>
  <c r="K346"/>
  <c r="K245"/>
  <c r="K245" i="20" s="1"/>
  <c r="K234" i="19"/>
  <c r="K243"/>
  <c r="K99"/>
  <c r="K96"/>
  <c r="K267"/>
  <c r="K10"/>
  <c r="K10" i="20" s="1"/>
  <c r="K351" i="19"/>
  <c r="K351" i="20" s="1"/>
  <c r="K113" i="19"/>
  <c r="K226"/>
  <c r="K226" i="20" s="1"/>
  <c r="K49" i="19"/>
  <c r="K49" i="20" s="1"/>
  <c r="K332" i="19"/>
  <c r="K139"/>
  <c r="K46"/>
  <c r="K61"/>
  <c r="K61" i="20" s="1"/>
  <c r="K26" i="19"/>
  <c r="K26" i="20" s="1"/>
  <c r="K133" i="19"/>
  <c r="K167"/>
  <c r="K174"/>
  <c r="K238"/>
  <c r="K238" i="20" s="1"/>
  <c r="K108" i="19"/>
  <c r="K108" i="20" s="1"/>
  <c r="K300" i="19"/>
  <c r="K58"/>
  <c r="K58" i="20" s="1"/>
  <c r="K306" i="19"/>
  <c r="K315"/>
  <c r="K338" i="20" s="1"/>
  <c r="K114" i="19"/>
  <c r="K114" i="20" s="1"/>
  <c r="K246" i="19"/>
  <c r="K246" i="20" s="1"/>
  <c r="K259" i="19"/>
  <c r="K259" i="20" s="1"/>
  <c r="K121" i="19"/>
  <c r="K298"/>
  <c r="K98"/>
  <c r="K62"/>
  <c r="K347"/>
  <c r="K347" i="20" s="1"/>
  <c r="K181" i="19"/>
  <c r="K256" i="20" s="1"/>
  <c r="K252" i="19"/>
  <c r="K252" i="20" s="1"/>
  <c r="K188" i="19"/>
  <c r="K211"/>
  <c r="K211" i="20" s="1"/>
  <c r="K68" i="19"/>
  <c r="K218"/>
  <c r="K218" i="20" s="1"/>
  <c r="K249" i="19"/>
  <c r="K249" i="20" s="1"/>
  <c r="K33" i="19"/>
  <c r="K279"/>
  <c r="K240"/>
  <c r="K240" i="20" s="1"/>
  <c r="K170" i="19"/>
  <c r="K75"/>
  <c r="K75" i="20" s="1"/>
  <c r="K16" i="19"/>
  <c r="K288"/>
  <c r="K223"/>
  <c r="K326"/>
  <c r="K326" i="20" s="1"/>
  <c r="K345" i="19"/>
  <c r="K345" i="20" s="1"/>
  <c r="K126" i="19"/>
  <c r="K126" i="20" s="1"/>
  <c r="K163" i="19"/>
  <c r="K31"/>
  <c r="K31" i="20" s="1"/>
  <c r="K284" i="19"/>
  <c r="K284" i="20" s="1"/>
  <c r="K112" i="19"/>
  <c r="K112" i="20" s="1"/>
  <c r="K321" i="19"/>
  <c r="K258"/>
  <c r="K258" i="20" s="1"/>
  <c r="K92" i="19"/>
  <c r="K39"/>
  <c r="K39" i="20" s="1"/>
  <c r="K271" i="19"/>
  <c r="K228"/>
  <c r="K134"/>
  <c r="K134" i="20" s="1"/>
  <c r="K229" i="19"/>
  <c r="K229" i="20" s="1"/>
  <c r="K207" i="19"/>
  <c r="K285"/>
  <c r="K285" i="20" s="1"/>
  <c r="K281" i="19"/>
  <c r="K186"/>
  <c r="K154"/>
  <c r="K273"/>
  <c r="K261"/>
  <c r="K311" i="20" s="1"/>
  <c r="K200" i="19"/>
  <c r="K200" i="20" s="1"/>
  <c r="K57" i="19"/>
  <c r="K156"/>
  <c r="K156" i="20" s="1"/>
  <c r="K185" i="19"/>
  <c r="K185" i="20" s="1"/>
  <c r="K185" i="21" s="1"/>
  <c r="K171" i="19"/>
  <c r="K171" i="20" s="1"/>
  <c r="K11" i="19"/>
  <c r="K11" i="20" s="1"/>
  <c r="K342" i="19"/>
  <c r="K342" i="20" s="1"/>
  <c r="K233" i="19"/>
  <c r="K233" i="20" s="1"/>
  <c r="K233" i="21" s="1"/>
  <c r="K19" i="19"/>
  <c r="K19" i="20" s="1"/>
  <c r="K314" i="19"/>
  <c r="K172"/>
  <c r="K222"/>
  <c r="K222" i="20" s="1"/>
  <c r="K135" i="19"/>
  <c r="K135" i="20" s="1"/>
  <c r="K160" i="19"/>
  <c r="K160" i="20" s="1"/>
  <c r="K201" i="19"/>
  <c r="K180"/>
  <c r="K291"/>
  <c r="K291" i="20" s="1"/>
  <c r="K316" i="19"/>
  <c r="K316" i="20" s="1"/>
  <c r="K151" i="19"/>
  <c r="K151" i="20" s="1"/>
  <c r="K89" i="19"/>
  <c r="K89" i="20" s="1"/>
  <c r="K89" i="21" s="1"/>
  <c r="K197" i="19"/>
  <c r="K197" i="20" s="1"/>
  <c r="K37" i="19"/>
  <c r="K37" i="20" s="1"/>
  <c r="K15" i="19"/>
  <c r="K183" i="20" s="1"/>
  <c r="K183" i="21" s="1"/>
  <c r="K231" i="19"/>
  <c r="K231" i="20" s="1"/>
  <c r="K64" i="19"/>
  <c r="K64" i="20" s="1"/>
  <c r="K93" i="19"/>
  <c r="K93" i="20" s="1"/>
  <c r="K47" i="19"/>
  <c r="K32"/>
  <c r="K32" i="20" s="1"/>
  <c r="K219" i="19"/>
  <c r="K308"/>
  <c r="K308" i="20" s="1"/>
  <c r="K241" i="19"/>
  <c r="K18"/>
  <c r="K18" i="20" s="1"/>
  <c r="K18" i="21" s="1"/>
  <c r="K250" i="19"/>
  <c r="K250" i="20" s="1"/>
  <c r="K250" i="21" s="1"/>
  <c r="K213" i="19"/>
  <c r="K275" i="20" s="1"/>
  <c r="K48" i="19"/>
  <c r="K48" i="20" s="1"/>
  <c r="K244" i="19"/>
  <c r="K244" i="20" s="1"/>
  <c r="K67" i="19"/>
  <c r="K67" i="20" s="1"/>
  <c r="K67" i="21" s="1"/>
  <c r="K35" i="19"/>
  <c r="K35" i="20" s="1"/>
  <c r="K59" i="19"/>
  <c r="K59" i="20" s="1"/>
  <c r="K59" i="21" s="1"/>
  <c r="K63" i="19"/>
  <c r="K63" i="20" s="1"/>
  <c r="K290" i="19"/>
  <c r="K142"/>
  <c r="K97"/>
  <c r="K187"/>
  <c r="K187" i="20" s="1"/>
  <c r="K187" i="21" s="1"/>
  <c r="K264" i="19"/>
  <c r="K168"/>
  <c r="K168" i="20" s="1"/>
  <c r="K153" i="19"/>
  <c r="K153" i="20" s="1"/>
  <c r="K175" i="19"/>
  <c r="K175" i="20" s="1"/>
  <c r="K9" i="19"/>
  <c r="K289"/>
  <c r="K289" i="20" s="1"/>
  <c r="K289" i="21" s="1"/>
  <c r="K7" i="19"/>
  <c r="K7" i="20" s="1"/>
  <c r="K7" i="21" s="1"/>
  <c r="K69" i="19"/>
  <c r="K69" i="20" s="1"/>
  <c r="K71" i="19"/>
  <c r="K71" i="20" s="1"/>
  <c r="K79" i="19"/>
  <c r="K162" i="20" s="1"/>
  <c r="K70" i="19"/>
  <c r="K70" i="20" s="1"/>
  <c r="K84" i="19"/>
  <c r="K73"/>
  <c r="K73" i="20" s="1"/>
  <c r="K80" i="19"/>
  <c r="K81"/>
  <c r="K81" i="20" s="1"/>
  <c r="K74" i="19"/>
  <c r="K74" i="20" s="1"/>
  <c r="K83" i="19"/>
  <c r="K83" i="20" s="1"/>
  <c r="K82" i="19"/>
  <c r="K86"/>
  <c r="K72"/>
  <c r="K72" i="20" s="1"/>
  <c r="K85" i="19"/>
  <c r="K85" i="20" s="1"/>
  <c r="K85" i="21" s="1"/>
  <c r="K78" i="19"/>
  <c r="K78" i="20" s="1"/>
  <c r="K76" i="19"/>
  <c r="K76" i="20" s="1"/>
  <c r="K76" i="21" s="1"/>
  <c r="K77" i="19"/>
  <c r="K77" i="20" s="1"/>
  <c r="K17"/>
  <c r="K17" i="21" s="1"/>
  <c r="K14" i="20"/>
  <c r="K278" i="16"/>
  <c r="K278" i="17" s="1"/>
  <c r="F280" i="14"/>
  <c r="K15" i="20" l="1"/>
  <c r="K15" i="21" s="1"/>
  <c r="K211"/>
  <c r="K249"/>
  <c r="K244"/>
  <c r="K197"/>
  <c r="K135"/>
  <c r="K291"/>
  <c r="K291" i="22" s="1"/>
  <c r="K200" i="21"/>
  <c r="K240"/>
  <c r="K252"/>
  <c r="K310"/>
  <c r="K222"/>
  <c r="K222" i="22" s="1"/>
  <c r="K284" i="21"/>
  <c r="K284" i="22" s="1"/>
  <c r="K284" i="23" s="1"/>
  <c r="K304" i="21"/>
  <c r="K304" i="22" s="1"/>
  <c r="K75" i="21"/>
  <c r="K245"/>
  <c r="K245" i="22" s="1"/>
  <c r="K225" i="21"/>
  <c r="K288" i="20"/>
  <c r="K98"/>
  <c r="K98" i="21" s="1"/>
  <c r="K174" i="20"/>
  <c r="K243"/>
  <c r="K265"/>
  <c r="K265" i="21" s="1"/>
  <c r="K265" i="22" s="1"/>
  <c r="K329" i="20"/>
  <c r="K257"/>
  <c r="K308" i="21" s="1"/>
  <c r="K331" i="20"/>
  <c r="K296"/>
  <c r="K326" i="21" s="1"/>
  <c r="K148" i="20"/>
  <c r="K148" i="21" s="1"/>
  <c r="K215" i="20"/>
  <c r="K215" i="21" s="1"/>
  <c r="K333" i="20"/>
  <c r="K110"/>
  <c r="K110" i="21" s="1"/>
  <c r="K189" i="20"/>
  <c r="K189" i="21" s="1"/>
  <c r="K189" i="22" s="1"/>
  <c r="K279" i="20"/>
  <c r="K327"/>
  <c r="K54"/>
  <c r="K54" i="21" s="1"/>
  <c r="K234" i="20"/>
  <c r="K146"/>
  <c r="K146" i="21" s="1"/>
  <c r="K227" i="20"/>
  <c r="K247"/>
  <c r="K247" i="21" s="1"/>
  <c r="K302" i="20"/>
  <c r="K302" i="21" s="1"/>
  <c r="K302" i="22" s="1"/>
  <c r="K47" i="20"/>
  <c r="K47" i="21" s="1"/>
  <c r="K201" i="20"/>
  <c r="K33"/>
  <c r="K33" i="21" s="1"/>
  <c r="K133" i="20"/>
  <c r="K133" i="21" s="1"/>
  <c r="K139" i="20"/>
  <c r="K113"/>
  <c r="K113" i="21" s="1"/>
  <c r="K118" i="20"/>
  <c r="K178"/>
  <c r="K322"/>
  <c r="K287"/>
  <c r="K287" i="21" s="1"/>
  <c r="K287" i="22" s="1"/>
  <c r="K191" i="20"/>
  <c r="K191" i="21" s="1"/>
  <c r="K264" i="20"/>
  <c r="K314"/>
  <c r="K170"/>
  <c r="K170" i="21" s="1"/>
  <c r="K62" i="20"/>
  <c r="K62" i="21" s="1"/>
  <c r="K62" i="22" s="1"/>
  <c r="K44" i="20"/>
  <c r="K116"/>
  <c r="K177"/>
  <c r="K242"/>
  <c r="K30"/>
  <c r="K30" i="21" s="1"/>
  <c r="K214" i="20"/>
  <c r="K272"/>
  <c r="K55"/>
  <c r="K86"/>
  <c r="K86" i="21" s="1"/>
  <c r="K344" i="20"/>
  <c r="K180"/>
  <c r="K82"/>
  <c r="K80"/>
  <c r="K79"/>
  <c r="K142"/>
  <c r="K213"/>
  <c r="K121"/>
  <c r="K121" i="21" s="1"/>
  <c r="K121" i="22" s="1"/>
  <c r="K107" i="20"/>
  <c r="K107" i="21" s="1"/>
  <c r="K323" i="20"/>
  <c r="K16"/>
  <c r="K16" i="21" s="1"/>
  <c r="K9" i="20"/>
  <c r="K9" i="21" s="1"/>
  <c r="K9" i="22" s="1"/>
  <c r="K290" i="20"/>
  <c r="K219"/>
  <c r="K154"/>
  <c r="K163"/>
  <c r="K223"/>
  <c r="K223" i="21" s="1"/>
  <c r="K332" i="20"/>
  <c r="K332" i="21" s="1"/>
  <c r="K332" i="22" s="1"/>
  <c r="K99" i="20"/>
  <c r="K36"/>
  <c r="K172"/>
  <c r="K172" i="21" s="1"/>
  <c r="K273" i="20"/>
  <c r="K228"/>
  <c r="K228" i="21" s="1"/>
  <c r="K315" i="20"/>
  <c r="K96"/>
  <c r="K96" i="21" s="1"/>
  <c r="K165" i="20"/>
  <c r="K324"/>
  <c r="K324" i="21" s="1"/>
  <c r="K324" i="22" s="1"/>
  <c r="K324" i="23" s="1"/>
  <c r="K157" i="20"/>
  <c r="K157" i="21" s="1"/>
  <c r="K335" i="20"/>
  <c r="K335" i="21" s="1"/>
  <c r="K123" i="20"/>
  <c r="K123" i="21" s="1"/>
  <c r="K43" i="20"/>
  <c r="K43" i="21" s="1"/>
  <c r="K111" i="20"/>
  <c r="K336"/>
  <c r="K216"/>
  <c r="K255"/>
  <c r="K255" i="21" s="1"/>
  <c r="K255" i="22" s="1"/>
  <c r="K330" i="20"/>
  <c r="K117"/>
  <c r="K129"/>
  <c r="K129" i="21" s="1"/>
  <c r="K198" i="20"/>
  <c r="K198" i="21" s="1"/>
  <c r="K24" i="20"/>
  <c r="K24" i="21" s="1"/>
  <c r="K45" i="20"/>
  <c r="K295"/>
  <c r="K295" i="21" s="1"/>
  <c r="K325" i="20"/>
  <c r="K328"/>
  <c r="K277"/>
  <c r="K277" i="21" s="1"/>
  <c r="K12" i="20"/>
  <c r="K12" i="21" s="1"/>
  <c r="K262" i="20"/>
  <c r="K194"/>
  <c r="K194" i="21" s="1"/>
  <c r="K194" i="22" s="1"/>
  <c r="K194" i="23" s="1"/>
  <c r="K194" i="24" s="1"/>
  <c r="K194" i="25" s="1"/>
  <c r="K194" i="26" s="1"/>
  <c r="K294" i="20"/>
  <c r="K294" i="21" s="1"/>
  <c r="K138" i="20"/>
  <c r="K156" i="21" s="1"/>
  <c r="K260" i="20"/>
  <c r="K317"/>
  <c r="K27"/>
  <c r="K205"/>
  <c r="K176"/>
  <c r="K176" i="21" s="1"/>
  <c r="K159" i="20"/>
  <c r="K141"/>
  <c r="K141" i="21" s="1"/>
  <c r="K141" i="22" s="1"/>
  <c r="K57" i="20"/>
  <c r="K57" i="21" s="1"/>
  <c r="K321" i="20"/>
  <c r="K321" i="21" s="1"/>
  <c r="K188" i="20"/>
  <c r="K188" i="21" s="1"/>
  <c r="K188" i="22" s="1"/>
  <c r="K306" i="20"/>
  <c r="K346"/>
  <c r="K346" i="21" s="1"/>
  <c r="K346" i="22" s="1"/>
  <c r="K313" i="20"/>
  <c r="K313" i="21" s="1"/>
  <c r="K341" i="20"/>
  <c r="K297"/>
  <c r="K297" i="21" s="1"/>
  <c r="K297" i="22" s="1"/>
  <c r="K305" i="20"/>
  <c r="K66"/>
  <c r="K66" i="21" s="1"/>
  <c r="K66" i="22" s="1"/>
  <c r="K209" i="20"/>
  <c r="K209" i="21" s="1"/>
  <c r="K318" i="20"/>
  <c r="K140"/>
  <c r="K26" i="21" s="1"/>
  <c r="K343" i="20"/>
  <c r="K343" i="21" s="1"/>
  <c r="K292" i="20"/>
  <c r="K292" i="21" s="1"/>
  <c r="K196" i="20"/>
  <c r="K196" i="21" s="1"/>
  <c r="K196" i="22" s="1"/>
  <c r="K196" i="23" s="1"/>
  <c r="K196" i="24" s="1"/>
  <c r="K196" i="25" s="1"/>
  <c r="K184" i="20"/>
  <c r="K184" i="21" s="1"/>
  <c r="K136" i="20"/>
  <c r="K136" i="21" s="1"/>
  <c r="K136" i="22" s="1"/>
  <c r="K136" i="23" s="1"/>
  <c r="K231" i="21"/>
  <c r="K90" i="20"/>
  <c r="K90" i="21" s="1"/>
  <c r="K303" i="20"/>
  <c r="K303" i="21" s="1"/>
  <c r="K303" i="22" s="1"/>
  <c r="K230" i="20"/>
  <c r="K301"/>
  <c r="K301" i="21" s="1"/>
  <c r="K307" i="20"/>
  <c r="K307" i="21" s="1"/>
  <c r="K147" i="20"/>
  <c r="K147" i="21" s="1"/>
  <c r="K254" i="20"/>
  <c r="K182"/>
  <c r="K182" i="21" s="1"/>
  <c r="K88" i="20"/>
  <c r="K88" i="21" s="1"/>
  <c r="K232" i="20"/>
  <c r="K60"/>
  <c r="K143"/>
  <c r="K251"/>
  <c r="K25"/>
  <c r="K25" i="21" s="1"/>
  <c r="K25" i="22" s="1"/>
  <c r="K186" i="20"/>
  <c r="K186" i="21" s="1"/>
  <c r="K28" i="20"/>
  <c r="K28" i="21" s="1"/>
  <c r="K28" i="22" s="1"/>
  <c r="K109" i="20"/>
  <c r="K109" i="21" s="1"/>
  <c r="K179" i="20"/>
  <c r="K179" i="21" s="1"/>
  <c r="K173" i="20"/>
  <c r="K208"/>
  <c r="K208" i="21" s="1"/>
  <c r="K235" i="20"/>
  <c r="K235" i="21" s="1"/>
  <c r="K38" i="20"/>
  <c r="K52"/>
  <c r="K52" i="21" s="1"/>
  <c r="K53" i="20"/>
  <c r="K53" i="21" s="1"/>
  <c r="K193" i="20"/>
  <c r="K193" i="21" s="1"/>
  <c r="K193" i="22" s="1"/>
  <c r="K51" i="20"/>
  <c r="K51" i="21" s="1"/>
  <c r="K169" i="20"/>
  <c r="K256" i="21" s="1"/>
  <c r="K248" i="20"/>
  <c r="K248" i="21" s="1"/>
  <c r="K131" i="20"/>
  <c r="K131" i="21" s="1"/>
  <c r="K309" i="20"/>
  <c r="K309" i="21" s="1"/>
  <c r="K145" i="20"/>
  <c r="K145" i="21" s="1"/>
  <c r="K221" i="20"/>
  <c r="K106"/>
  <c r="K263"/>
  <c r="K263" i="21" s="1"/>
  <c r="K263" i="22" s="1"/>
  <c r="K50" i="20"/>
  <c r="K50" i="21" s="1"/>
  <c r="K50" i="22" s="1"/>
  <c r="K50" i="23" s="1"/>
  <c r="K124" i="20"/>
  <c r="K124" i="21" s="1"/>
  <c r="K161" i="20"/>
  <c r="K8"/>
  <c r="K8" i="21" s="1"/>
  <c r="K8" i="22" s="1"/>
  <c r="K217" i="20"/>
  <c r="K29"/>
  <c r="K29" i="21" s="1"/>
  <c r="K286" i="20"/>
  <c r="K114" i="21" s="1"/>
  <c r="K212" i="20"/>
  <c r="K212" i="21" s="1"/>
  <c r="K127" i="20"/>
  <c r="K56"/>
  <c r="K97"/>
  <c r="K97" i="21" s="1"/>
  <c r="K97" i="22" s="1"/>
  <c r="K241" i="20"/>
  <c r="K261"/>
  <c r="K261" i="21" s="1"/>
  <c r="K261" i="22" s="1"/>
  <c r="K281" i="20"/>
  <c r="K281" i="21" s="1"/>
  <c r="K92" i="20"/>
  <c r="K92" i="21" s="1"/>
  <c r="K68" i="20"/>
  <c r="K68" i="21" s="1"/>
  <c r="K181" i="20"/>
  <c r="K181" i="21" s="1"/>
  <c r="K298" i="20"/>
  <c r="K300"/>
  <c r="K167"/>
  <c r="K46"/>
  <c r="K46" i="21" s="1"/>
  <c r="K267" i="20"/>
  <c r="K267" i="21" s="1"/>
  <c r="K267" i="22" s="1"/>
  <c r="K267" i="23" s="1"/>
  <c r="K94" i="20"/>
  <c r="K94" i="21" s="1"/>
  <c r="K23" i="20"/>
  <c r="K23" i="21" s="1"/>
  <c r="K125" i="20"/>
  <c r="K125" i="21" s="1"/>
  <c r="K20" i="20"/>
  <c r="K20" i="21" s="1"/>
  <c r="K20" i="22" s="1"/>
  <c r="K20" i="23" s="1"/>
  <c r="K224" i="20"/>
  <c r="K155"/>
  <c r="K41"/>
  <c r="K41" i="21" s="1"/>
  <c r="K40" i="20"/>
  <c r="K119"/>
  <c r="K119" i="21" s="1"/>
  <c r="K119" i="22" s="1"/>
  <c r="K152" i="20"/>
  <c r="K282"/>
  <c r="K282" i="21" s="1"/>
  <c r="K34" i="20"/>
  <c r="K199"/>
  <c r="K199" i="21" s="1"/>
  <c r="K199" i="22" s="1"/>
  <c r="K320" i="20"/>
  <c r="K320" i="21" s="1"/>
  <c r="K239" i="20"/>
  <c r="K239" i="21" s="1"/>
  <c r="K239" i="22" s="1"/>
  <c r="K283" i="20"/>
  <c r="K195"/>
  <c r="K195" i="21" s="1"/>
  <c r="K195" i="22" s="1"/>
  <c r="K195" i="23" s="1"/>
  <c r="K195" i="24" s="1"/>
  <c r="K195" i="25" s="1"/>
  <c r="K312" i="20"/>
  <c r="K299"/>
  <c r="K299" i="21" s="1"/>
  <c r="K337" i="20"/>
  <c r="K337" i="21" s="1"/>
  <c r="K337" i="22" s="1"/>
  <c r="K350" i="20"/>
  <c r="K350" i="21" s="1"/>
  <c r="K350" i="22" s="1"/>
  <c r="K350" i="23" s="1"/>
  <c r="K42" i="20"/>
  <c r="K42" i="21" s="1"/>
  <c r="K192" i="20"/>
  <c r="K192" i="21" s="1"/>
  <c r="K192" i="22" s="1"/>
  <c r="K192" i="23" s="1"/>
  <c r="K204" i="20"/>
  <c r="K204" i="21" s="1"/>
  <c r="K132" i="20"/>
  <c r="K95" i="21" s="1"/>
  <c r="K210" i="20"/>
  <c r="K210" i="21" s="1"/>
  <c r="K210" i="22" s="1"/>
  <c r="K266" i="20"/>
  <c r="K266" i="21" s="1"/>
  <c r="K266" i="22" s="1"/>
  <c r="K266" i="23" s="1"/>
  <c r="K319" i="20"/>
  <c r="K319" i="21" s="1"/>
  <c r="K349" i="20"/>
  <c r="K349" i="21" s="1"/>
  <c r="K115" i="20"/>
  <c r="K115" i="21" s="1"/>
  <c r="K348" i="20"/>
  <c r="K348" i="21" s="1"/>
  <c r="K253" i="20"/>
  <c r="K278" i="18"/>
  <c r="K203"/>
  <c r="F354" i="14"/>
  <c r="K12" i="22" l="1"/>
  <c r="K33"/>
  <c r="K33" i="23" s="1"/>
  <c r="K33" i="24" s="1"/>
  <c r="K235" i="22"/>
  <c r="K307"/>
  <c r="K30"/>
  <c r="K146"/>
  <c r="K76"/>
  <c r="K334"/>
  <c r="K127" i="21"/>
  <c r="K127" i="22" s="1"/>
  <c r="K173" i="21"/>
  <c r="K234"/>
  <c r="K234" i="22" s="1"/>
  <c r="K224" i="21"/>
  <c r="K224" i="22" s="1"/>
  <c r="K216" i="21"/>
  <c r="K155"/>
  <c r="K167"/>
  <c r="K167" i="22" s="1"/>
  <c r="K82" i="21"/>
  <c r="K300"/>
  <c r="K38"/>
  <c r="K38" i="22" s="1"/>
  <c r="K165" i="21"/>
  <c r="K165" i="22" s="1"/>
  <c r="K165" i="23" s="1"/>
  <c r="K323" i="21"/>
  <c r="K343" i="22" s="1"/>
  <c r="K312" i="21"/>
  <c r="K312" i="22" s="1"/>
  <c r="K312" i="23" s="1"/>
  <c r="K152" i="21"/>
  <c r="K241"/>
  <c r="K241" i="22" s="1"/>
  <c r="K241" i="23" s="1"/>
  <c r="K217" i="21"/>
  <c r="K60"/>
  <c r="K254"/>
  <c r="K230"/>
  <c r="K260"/>
  <c r="K260" i="22" s="1"/>
  <c r="K325" i="21"/>
  <c r="K325" i="22" s="1"/>
  <c r="K99" i="21"/>
  <c r="K154"/>
  <c r="K154" i="22" s="1"/>
  <c r="K213" i="21"/>
  <c r="K213" i="22" s="1"/>
  <c r="K232" i="21"/>
  <c r="K205"/>
  <c r="K212" i="22" s="1"/>
  <c r="K219" i="21"/>
  <c r="K253"/>
  <c r="K253" i="22" s="1"/>
  <c r="K283" i="21"/>
  <c r="K161"/>
  <c r="K161" i="22" s="1"/>
  <c r="K106" i="21"/>
  <c r="K106" i="22" s="1"/>
  <c r="K34" i="21"/>
  <c r="K34" i="22" s="1"/>
  <c r="K40" i="21"/>
  <c r="K40" i="22" s="1"/>
  <c r="K298" i="21"/>
  <c r="K56"/>
  <c r="K56" i="22" s="1"/>
  <c r="K56" i="23" s="1"/>
  <c r="K251" i="21"/>
  <c r="K251" i="22" s="1"/>
  <c r="K90"/>
  <c r="K90" i="23" s="1"/>
  <c r="K306" i="21"/>
  <c r="K306" i="22" s="1"/>
  <c r="K306" i="23" s="1"/>
  <c r="K27" i="21"/>
  <c r="K27" i="22" s="1"/>
  <c r="K45" i="21"/>
  <c r="K45" i="22" s="1"/>
  <c r="K117" i="21"/>
  <c r="K117" i="22" s="1"/>
  <c r="K117" i="23" s="1"/>
  <c r="K336" i="21"/>
  <c r="K336" i="22" s="1"/>
  <c r="K336" i="23" s="1"/>
  <c r="K336" i="24" s="1"/>
  <c r="K290" i="21"/>
  <c r="K290" i="22" s="1"/>
  <c r="K79" i="21"/>
  <c r="K79" i="22" s="1"/>
  <c r="K344" i="21"/>
  <c r="K344" i="22" s="1"/>
  <c r="K344" i="23" s="1"/>
  <c r="K344" i="24" s="1"/>
  <c r="K214" i="21"/>
  <c r="K201"/>
  <c r="K201" i="22" s="1"/>
  <c r="K227" i="21"/>
  <c r="K227" i="22" s="1"/>
  <c r="K227" i="23" s="1"/>
  <c r="K327" i="21"/>
  <c r="K327" i="22" s="1"/>
  <c r="K327" i="23" s="1"/>
  <c r="K333" i="21"/>
  <c r="K333" i="22" s="1"/>
  <c r="K331" i="21"/>
  <c r="K331" i="22" s="1"/>
  <c r="K331" i="23" s="1"/>
  <c r="K243" i="21"/>
  <c r="K243" i="22" s="1"/>
  <c r="K285" i="21"/>
  <c r="K285" i="22" s="1"/>
  <c r="K48" i="21"/>
  <c r="K22"/>
  <c r="K22" i="22" s="1"/>
  <c r="K206" i="21"/>
  <c r="K206" i="22" s="1"/>
  <c r="K206" i="23" s="1"/>
  <c r="K134" i="21"/>
  <c r="K134" i="22" s="1"/>
  <c r="K134" i="23" s="1"/>
  <c r="K128" i="21"/>
  <c r="K128" i="22" s="1"/>
  <c r="K128" i="23" s="1"/>
  <c r="K49" i="21"/>
  <c r="K112"/>
  <c r="K171"/>
  <c r="K171" i="22" s="1"/>
  <c r="K32" i="21"/>
  <c r="K32" i="22" s="1"/>
  <c r="K32" i="23" s="1"/>
  <c r="K74" i="21"/>
  <c r="K74" i="22" s="1"/>
  <c r="K122" i="21"/>
  <c r="K122" i="22" s="1"/>
  <c r="K351" i="21"/>
  <c r="K107" i="22" s="1"/>
  <c r="K11" i="21"/>
  <c r="K11" i="22" s="1"/>
  <c r="K93" i="21"/>
  <c r="K221"/>
  <c r="K221" i="22" s="1"/>
  <c r="K143" i="21"/>
  <c r="K143" i="22" s="1"/>
  <c r="K341" i="21"/>
  <c r="K341" i="22" s="1"/>
  <c r="K159" i="21"/>
  <c r="K159" i="22" s="1"/>
  <c r="K317" i="21"/>
  <c r="K317" i="22" s="1"/>
  <c r="K317" i="23" s="1"/>
  <c r="K317" i="24" s="1"/>
  <c r="K328" i="21"/>
  <c r="K328" i="22" s="1"/>
  <c r="K330" i="21"/>
  <c r="K330" i="22" s="1"/>
  <c r="K111" i="21"/>
  <c r="K111" i="22" s="1"/>
  <c r="K315" i="21"/>
  <c r="K36"/>
  <c r="K36" i="22" s="1"/>
  <c r="K163" i="21"/>
  <c r="K163" i="22" s="1"/>
  <c r="K80" i="21"/>
  <c r="K80" i="22" s="1"/>
  <c r="K80" i="23" s="1"/>
  <c r="K86" i="22"/>
  <c r="K86" i="23" s="1"/>
  <c r="K86" i="24" s="1"/>
  <c r="K116" i="21"/>
  <c r="K116" i="22" s="1"/>
  <c r="K116" i="23" s="1"/>
  <c r="K116" i="24" s="1"/>
  <c r="K314" i="21"/>
  <c r="K314" i="22" s="1"/>
  <c r="K314" i="23" s="1"/>
  <c r="K322" i="21"/>
  <c r="K322" i="22" s="1"/>
  <c r="K139" i="21"/>
  <c r="K139" i="22" s="1"/>
  <c r="K139" i="23" s="1"/>
  <c r="K279" i="21"/>
  <c r="K257"/>
  <c r="K257" i="22" s="1"/>
  <c r="K174" i="21"/>
  <c r="K174" i="22" s="1"/>
  <c r="K174" i="23" s="1"/>
  <c r="K236" i="21"/>
  <c r="K236" i="22" s="1"/>
  <c r="K236" i="23" s="1"/>
  <c r="K236" i="24" s="1"/>
  <c r="K275" i="21"/>
  <c r="K275" i="22" s="1"/>
  <c r="K275" i="23" s="1"/>
  <c r="K70" i="21"/>
  <c r="K70" i="22" s="1"/>
  <c r="K158" i="21"/>
  <c r="K158" i="22" s="1"/>
  <c r="K311" i="21"/>
  <c r="K153"/>
  <c r="K153" i="22" s="1"/>
  <c r="K144" i="21"/>
  <c r="K144" i="22" s="1"/>
  <c r="K61" i="21"/>
  <c r="K61" i="22" s="1"/>
  <c r="K218" i="21"/>
  <c r="K218" i="22" s="1"/>
  <c r="K39" i="21"/>
  <c r="K39" i="22" s="1"/>
  <c r="K19" i="21"/>
  <c r="K19" i="22" s="1"/>
  <c r="K63" i="21"/>
  <c r="K63" i="22" s="1"/>
  <c r="K72" i="21"/>
  <c r="K150"/>
  <c r="K160"/>
  <c r="K160" i="22" s="1"/>
  <c r="K160" i="23" s="1"/>
  <c r="K71" i="21"/>
  <c r="K71" i="22" s="1"/>
  <c r="K77" i="21"/>
  <c r="K169"/>
  <c r="K169" i="22" s="1"/>
  <c r="K169" i="23" s="1"/>
  <c r="K169" i="24" s="1"/>
  <c r="K262" i="21"/>
  <c r="K262" i="22" s="1"/>
  <c r="K55" i="21"/>
  <c r="K190"/>
  <c r="K242"/>
  <c r="K242" i="22" s="1"/>
  <c r="K44" i="21"/>
  <c r="K44" i="22" s="1"/>
  <c r="K44" i="23" s="1"/>
  <c r="K264" i="21"/>
  <c r="K264" i="22" s="1"/>
  <c r="K178" i="21"/>
  <c r="K178" i="22" s="1"/>
  <c r="K178" i="23" s="1"/>
  <c r="K178" i="24" s="1"/>
  <c r="K329" i="21"/>
  <c r="K329" i="22" s="1"/>
  <c r="K340" i="21"/>
  <c r="K338"/>
  <c r="K31"/>
  <c r="K342"/>
  <c r="K35"/>
  <c r="K35" i="22" s="1"/>
  <c r="K35" i="23" s="1"/>
  <c r="K81" i="21"/>
  <c r="K81" i="22" s="1"/>
  <c r="K81" i="23" s="1"/>
  <c r="K276" i="21"/>
  <c r="K276" i="22" s="1"/>
  <c r="K345" i="21"/>
  <c r="K345" i="22" s="1"/>
  <c r="K345" i="23" s="1"/>
  <c r="K14" i="21"/>
  <c r="K14" i="22" s="1"/>
  <c r="K14" i="23" s="1"/>
  <c r="K274" i="21"/>
  <c r="K274" i="22" s="1"/>
  <c r="K13" i="21"/>
  <c r="K13" i="22" s="1"/>
  <c r="K58" i="21"/>
  <c r="K229"/>
  <c r="K175"/>
  <c r="K175" i="22" s="1"/>
  <c r="K120" i="21"/>
  <c r="K120" i="22" s="1"/>
  <c r="K120" i="23" s="1"/>
  <c r="K120" i="24" s="1"/>
  <c r="K120" i="25" s="1"/>
  <c r="K238" i="21"/>
  <c r="K238" i="22" s="1"/>
  <c r="K316" i="21"/>
  <c r="K316" i="22" s="1"/>
  <c r="K316" i="23" s="1"/>
  <c r="K73" i="21"/>
  <c r="K73" i="22" s="1"/>
  <c r="K162" i="21"/>
  <c r="K162" i="22" s="1"/>
  <c r="K162" i="23" s="1"/>
  <c r="K132" i="21"/>
  <c r="K132" i="22" s="1"/>
  <c r="K286" i="21"/>
  <c r="K286" i="22" s="1"/>
  <c r="K140" i="21"/>
  <c r="K140" i="22" s="1"/>
  <c r="K140" i="23" s="1"/>
  <c r="K305" i="21"/>
  <c r="K305" i="22" s="1"/>
  <c r="K138" i="21"/>
  <c r="K138" i="22" s="1"/>
  <c r="K142" i="21"/>
  <c r="K142" i="22" s="1"/>
  <c r="K180" i="21"/>
  <c r="K130"/>
  <c r="K130" i="22" s="1"/>
  <c r="K118" i="21"/>
  <c r="K296"/>
  <c r="K296" i="22" s="1"/>
  <c r="K296" i="23" s="1"/>
  <c r="K288" i="21"/>
  <c r="K288" i="22" s="1"/>
  <c r="K288" i="23" s="1"/>
  <c r="K288" i="24" s="1"/>
  <c r="K220" i="21"/>
  <c r="K220" i="22" s="1"/>
  <c r="K347" i="21"/>
  <c r="K347" i="22" s="1"/>
  <c r="K258" i="21"/>
  <c r="K151"/>
  <c r="K151" i="22" s="1"/>
  <c r="K168" i="21"/>
  <c r="K168" i="22" s="1"/>
  <c r="K293" i="21"/>
  <c r="K293" i="22" s="1"/>
  <c r="K65" i="21"/>
  <c r="K65" i="22" s="1"/>
  <c r="K65" i="23" s="1"/>
  <c r="K226" i="21"/>
  <c r="K226" i="22" s="1"/>
  <c r="K226" i="23" s="1"/>
  <c r="K226" i="24" s="1"/>
  <c r="K89" i="22"/>
  <c r="K137" i="21"/>
  <c r="K137" i="22" s="1"/>
  <c r="K137" i="23" s="1"/>
  <c r="K137" i="24" s="1"/>
  <c r="K137" i="25" s="1"/>
  <c r="K137" i="26" s="1"/>
  <c r="K339" i="21"/>
  <c r="K10"/>
  <c r="K10" i="22" s="1"/>
  <c r="K10" i="23" s="1"/>
  <c r="K246" i="21"/>
  <c r="K246" i="22" s="1"/>
  <c r="K246" i="23" s="1"/>
  <c r="K246" i="24" s="1"/>
  <c r="K126" i="21"/>
  <c r="K126" i="22" s="1"/>
  <c r="K126" i="23" s="1"/>
  <c r="K126" i="24" s="1"/>
  <c r="K126" i="25" s="1"/>
  <c r="K126" i="26" s="1"/>
  <c r="K64" i="21"/>
  <c r="K69"/>
  <c r="K164"/>
  <c r="K237"/>
  <c r="K237" i="22" s="1"/>
  <c r="K259" i="21"/>
  <c r="K259" i="22" s="1"/>
  <c r="K37" i="21"/>
  <c r="K83"/>
  <c r="K83" i="22" s="1"/>
  <c r="K78" i="21"/>
  <c r="K78" i="22" s="1"/>
  <c r="K203" i="19"/>
  <c r="K269"/>
  <c r="K87" i="20" s="1"/>
  <c r="K87" i="21" s="1"/>
  <c r="K278" i="19"/>
  <c r="K202"/>
  <c r="K270" i="20" s="1"/>
  <c r="K270" i="21" s="1"/>
  <c r="K35" i="24" l="1"/>
  <c r="K35" i="25" s="1"/>
  <c r="K36" i="23"/>
  <c r="K276"/>
  <c r="K286"/>
  <c r="K78"/>
  <c r="K78" i="24" s="1"/>
  <c r="K293" i="23"/>
  <c r="K347"/>
  <c r="K347" i="24" s="1"/>
  <c r="K144" i="23"/>
  <c r="K122"/>
  <c r="K70"/>
  <c r="K330"/>
  <c r="K330" i="24" s="1"/>
  <c r="K213" i="23"/>
  <c r="K73"/>
  <c r="K71"/>
  <c r="K71" i="24" s="1"/>
  <c r="K71" i="25" s="1"/>
  <c r="K146" i="23"/>
  <c r="K119"/>
  <c r="K119" i="24" s="1"/>
  <c r="K119" i="25" s="1"/>
  <c r="K222" i="23"/>
  <c r="K69" i="22"/>
  <c r="K69" i="23" s="1"/>
  <c r="K180" i="22"/>
  <c r="K180" i="23" s="1"/>
  <c r="K72" i="22"/>
  <c r="K72" i="23" s="1"/>
  <c r="K72" i="24" s="1"/>
  <c r="K72" i="25" s="1"/>
  <c r="K279" i="22"/>
  <c r="K311"/>
  <c r="K311" i="23" s="1"/>
  <c r="K270" i="22"/>
  <c r="K270" i="23" s="1"/>
  <c r="K118" i="22"/>
  <c r="K118" i="23" s="1"/>
  <c r="K58" i="22"/>
  <c r="K58" i="23" s="1"/>
  <c r="K342" i="22"/>
  <c r="K187"/>
  <c r="K112"/>
  <c r="K112" i="23" s="1"/>
  <c r="K233" i="22"/>
  <c r="K283"/>
  <c r="K283" i="23" s="1"/>
  <c r="K232" i="22"/>
  <c r="K232" i="23" s="1"/>
  <c r="K60" i="22"/>
  <c r="K60" i="23" s="1"/>
  <c r="K300" i="22"/>
  <c r="K300" i="23" s="1"/>
  <c r="K216" i="22"/>
  <c r="K216" i="23" s="1"/>
  <c r="K216" i="24" s="1"/>
  <c r="K326" i="22"/>
  <c r="K191"/>
  <c r="K191" i="23" s="1"/>
  <c r="K191" i="24" s="1"/>
  <c r="K156" i="22"/>
  <c r="K156" i="23" s="1"/>
  <c r="K147" i="22"/>
  <c r="K147" i="23" s="1"/>
  <c r="K147" i="24" s="1"/>
  <c r="K114" i="22"/>
  <c r="K114" i="23" s="1"/>
  <c r="K310" i="22"/>
  <c r="K310" i="23" s="1"/>
  <c r="K133" i="22"/>
  <c r="K133" i="23" s="1"/>
  <c r="K133" i="24" s="1"/>
  <c r="K198" i="22"/>
  <c r="K198" i="23" s="1"/>
  <c r="K198" i="24" s="1"/>
  <c r="K42" i="22"/>
  <c r="K42" i="23" s="1"/>
  <c r="K42" i="24" s="1"/>
  <c r="K308" i="22"/>
  <c r="K292"/>
  <c r="K292" i="23" s="1"/>
  <c r="K208" i="22"/>
  <c r="K208" i="23" s="1"/>
  <c r="K29" i="22"/>
  <c r="K29" i="23" s="1"/>
  <c r="K41" i="22"/>
  <c r="K41" i="23" s="1"/>
  <c r="K41" i="24" s="1"/>
  <c r="K41" i="25" s="1"/>
  <c r="K95" i="22"/>
  <c r="K95" i="23" s="1"/>
  <c r="K113" i="22"/>
  <c r="K113" i="23" s="1"/>
  <c r="K113" i="24" s="1"/>
  <c r="K172" i="22"/>
  <c r="K172" i="23" s="1"/>
  <c r="K294" i="22"/>
  <c r="K294" i="23" s="1"/>
  <c r="K294" i="24" s="1"/>
  <c r="K294" i="25" s="1"/>
  <c r="K37" i="22"/>
  <c r="K7"/>
  <c r="K164"/>
  <c r="K164" i="23" s="1"/>
  <c r="K164" i="24" s="1"/>
  <c r="K15" i="22"/>
  <c r="K31"/>
  <c r="K67"/>
  <c r="K190"/>
  <c r="K190" i="23" s="1"/>
  <c r="K150" i="22"/>
  <c r="K150" i="23" s="1"/>
  <c r="K150" i="24" s="1"/>
  <c r="K250" i="22"/>
  <c r="K91"/>
  <c r="K91" i="23" s="1"/>
  <c r="K91" i="24" s="1"/>
  <c r="K91" i="25" s="1"/>
  <c r="K166" i="22"/>
  <c r="K93"/>
  <c r="K93" i="23" s="1"/>
  <c r="K217" i="22"/>
  <c r="K217" i="23" s="1"/>
  <c r="K323" i="22"/>
  <c r="K323" i="23" s="1"/>
  <c r="K82" i="22"/>
  <c r="K82" i="23" s="1"/>
  <c r="K82" i="24" s="1"/>
  <c r="K186" i="22"/>
  <c r="K211"/>
  <c r="K110"/>
  <c r="K110" i="23" s="1"/>
  <c r="K123" i="22"/>
  <c r="K123" i="23" s="1"/>
  <c r="K123" i="24" s="1"/>
  <c r="K57" i="22"/>
  <c r="K57" i="23" s="1"/>
  <c r="K57" i="24" s="1"/>
  <c r="K179" i="22"/>
  <c r="K179" i="23" s="1"/>
  <c r="K179" i="24" s="1"/>
  <c r="K75" i="22"/>
  <c r="K16"/>
  <c r="K16" i="23" s="1"/>
  <c r="K16" i="24" s="1"/>
  <c r="K176" i="22"/>
  <c r="K176" i="23" s="1"/>
  <c r="K176" i="24" s="1"/>
  <c r="K176" i="25" s="1"/>
  <c r="K52" i="22"/>
  <c r="K52" i="23" s="1"/>
  <c r="K68" i="22"/>
  <c r="K68" i="23" s="1"/>
  <c r="K68" i="24" s="1"/>
  <c r="K115" i="22"/>
  <c r="K115" i="23" s="1"/>
  <c r="K115" i="24" s="1"/>
  <c r="K85" i="22"/>
  <c r="K157"/>
  <c r="K157" i="23" s="1"/>
  <c r="K157" i="24" s="1"/>
  <c r="K231" i="22"/>
  <c r="K231" i="23" s="1"/>
  <c r="K53" i="22"/>
  <c r="K53" i="23" s="1"/>
  <c r="K181" i="22"/>
  <c r="K181" i="23" s="1"/>
  <c r="K181" i="24" s="1"/>
  <c r="K282" i="22"/>
  <c r="K282" i="23" s="1"/>
  <c r="K197" i="22"/>
  <c r="K197" i="23" s="1"/>
  <c r="K197" i="24" s="1"/>
  <c r="K197" i="25" s="1"/>
  <c r="K170" i="22"/>
  <c r="K170" i="23" s="1"/>
  <c r="K96" i="22"/>
  <c r="K96" i="23" s="1"/>
  <c r="K96" i="24" s="1"/>
  <c r="K131" i="22"/>
  <c r="K131" i="23" s="1"/>
  <c r="K92" i="22"/>
  <c r="K92" i="23" s="1"/>
  <c r="K92" i="24" s="1"/>
  <c r="K92" i="25" s="1"/>
  <c r="K338" i="22"/>
  <c r="K338" i="23" s="1"/>
  <c r="K338" i="24" s="1"/>
  <c r="K183" i="22"/>
  <c r="K55"/>
  <c r="K55" i="23" s="1"/>
  <c r="K77" i="22"/>
  <c r="K77" i="23" s="1"/>
  <c r="K17" i="22"/>
  <c r="K48"/>
  <c r="K59"/>
  <c r="K214"/>
  <c r="K214" i="23" s="1"/>
  <c r="K219" i="22"/>
  <c r="K219" i="23" s="1"/>
  <c r="K219" i="24" s="1"/>
  <c r="K230" i="22"/>
  <c r="K230" i="23" s="1"/>
  <c r="K135" i="22"/>
  <c r="K54"/>
  <c r="K54" i="23" s="1"/>
  <c r="K129" i="22"/>
  <c r="K129" i="23" s="1"/>
  <c r="K129" i="24" s="1"/>
  <c r="K26" i="22"/>
  <c r="K26" i="23" s="1"/>
  <c r="K26" i="24" s="1"/>
  <c r="K51" i="22"/>
  <c r="K98"/>
  <c r="K98" i="23" s="1"/>
  <c r="K228" i="22"/>
  <c r="K143" i="23" s="1"/>
  <c r="K321" i="22"/>
  <c r="K321" i="23" s="1"/>
  <c r="K321" i="24" s="1"/>
  <c r="K256" i="22"/>
  <c r="K256" i="23" s="1"/>
  <c r="K256" i="24" s="1"/>
  <c r="K256" i="25" s="1"/>
  <c r="K23" i="22"/>
  <c r="K23" i="23" s="1"/>
  <c r="K244" i="22"/>
  <c r="K24"/>
  <c r="K24" i="23" s="1"/>
  <c r="K24" i="24" s="1"/>
  <c r="K24" i="25" s="1"/>
  <c r="K301" i="22"/>
  <c r="K301" i="23" s="1"/>
  <c r="K301" i="24" s="1"/>
  <c r="K301" i="25" s="1"/>
  <c r="K248" i="22"/>
  <c r="K248" i="23" s="1"/>
  <c r="K46" i="22"/>
  <c r="K46" i="23" s="1"/>
  <c r="K46" i="24" s="1"/>
  <c r="K299" i="22"/>
  <c r="K299" i="23" s="1"/>
  <c r="K240" i="22"/>
  <c r="K335"/>
  <c r="K335" i="23" s="1"/>
  <c r="K335" i="24" s="1"/>
  <c r="K88" i="22"/>
  <c r="K88" i="23" s="1"/>
  <c r="K88" i="24" s="1"/>
  <c r="K281" i="22"/>
  <c r="K281" i="23" s="1"/>
  <c r="K94" i="22"/>
  <c r="K94" i="23" s="1"/>
  <c r="K64" i="22"/>
  <c r="K18"/>
  <c r="K339"/>
  <c r="K185"/>
  <c r="K258"/>
  <c r="K258" i="23" s="1"/>
  <c r="K258" i="24" s="1"/>
  <c r="K229" i="22"/>
  <c r="K289"/>
  <c r="K315"/>
  <c r="K315" i="23" s="1"/>
  <c r="K351" i="22"/>
  <c r="K351" i="23" s="1"/>
  <c r="K298" i="22"/>
  <c r="K298" i="23" s="1"/>
  <c r="K298" i="24" s="1"/>
  <c r="K205" i="22"/>
  <c r="K205" i="23" s="1"/>
  <c r="K205" i="24" s="1"/>
  <c r="K205" i="25" s="1"/>
  <c r="K99" i="22"/>
  <c r="K99" i="23" s="1"/>
  <c r="K254" i="22"/>
  <c r="K254" i="23" s="1"/>
  <c r="K152" i="22"/>
  <c r="K152" i="23" s="1"/>
  <c r="K152" i="24" s="1"/>
  <c r="K152" i="25" s="1"/>
  <c r="K155" i="22"/>
  <c r="K155" i="23" s="1"/>
  <c r="K173" i="22"/>
  <c r="K173" i="23" s="1"/>
  <c r="K252" i="22"/>
  <c r="K247"/>
  <c r="K247" i="23" s="1"/>
  <c r="K247" i="24" s="1"/>
  <c r="K247" i="25" s="1"/>
  <c r="K295" i="22"/>
  <c r="K295" i="23" s="1"/>
  <c r="K184" i="22"/>
  <c r="K184" i="23" s="1"/>
  <c r="K184" i="24" s="1"/>
  <c r="K309" i="22"/>
  <c r="K309" i="23" s="1"/>
  <c r="K309" i="24" s="1"/>
  <c r="K309" i="25" s="1"/>
  <c r="K148" i="22"/>
  <c r="K148" i="23" s="1"/>
  <c r="K43" i="22"/>
  <c r="K313"/>
  <c r="K145"/>
  <c r="K145" i="23" s="1"/>
  <c r="K145" i="24" s="1"/>
  <c r="K200" i="22"/>
  <c r="K200" i="23" s="1"/>
  <c r="K200" i="24" s="1"/>
  <c r="K47" i="22"/>
  <c r="K209"/>
  <c r="K209" i="23" s="1"/>
  <c r="K182" i="22"/>
  <c r="K182" i="23" s="1"/>
  <c r="K124" i="22"/>
  <c r="K124" i="23" s="1"/>
  <c r="K124" i="24" s="1"/>
  <c r="K124" i="25" s="1"/>
  <c r="K124" i="26" s="1"/>
  <c r="K125" i="22"/>
  <c r="K348"/>
  <c r="K348" i="23" s="1"/>
  <c r="K225" i="22"/>
  <c r="K223"/>
  <c r="K223" i="23" s="1"/>
  <c r="K277" i="22"/>
  <c r="K109"/>
  <c r="K109" i="23" s="1"/>
  <c r="K204" i="22"/>
  <c r="K204" i="23" s="1"/>
  <c r="K204" i="24" s="1"/>
  <c r="K349" i="22"/>
  <c r="K349" i="23" s="1"/>
  <c r="K108" i="21"/>
  <c r="K278" i="20"/>
  <c r="K278" i="21" s="1"/>
  <c r="K278" i="22" s="1"/>
  <c r="K207" i="20"/>
  <c r="K203"/>
  <c r="K271"/>
  <c r="K269"/>
  <c r="K269" i="21" s="1"/>
  <c r="K269" i="22" s="1"/>
  <c r="K269" i="23" s="1"/>
  <c r="K84" i="20"/>
  <c r="K202"/>
  <c r="K202" i="21" s="1"/>
  <c r="K202" i="22" s="1"/>
  <c r="K268" i="20"/>
  <c r="K200" i="25" l="1"/>
  <c r="K200" i="26" s="1"/>
  <c r="K16" i="25"/>
  <c r="K145"/>
  <c r="K145" i="26" s="1"/>
  <c r="K164" i="25"/>
  <c r="K269" i="24"/>
  <c r="K269" i="25" s="1"/>
  <c r="K269" i="26" s="1"/>
  <c r="K248" i="24"/>
  <c r="K114"/>
  <c r="K190"/>
  <c r="K146"/>
  <c r="K276"/>
  <c r="K99"/>
  <c r="K284"/>
  <c r="K73"/>
  <c r="K73" i="25" s="1"/>
  <c r="K213" i="24"/>
  <c r="K144"/>
  <c r="K144" i="25" s="1"/>
  <c r="K144" i="26" s="1"/>
  <c r="K140" i="24"/>
  <c r="K140" i="25" s="1"/>
  <c r="K140" i="26" s="1"/>
  <c r="K64" i="23"/>
  <c r="K64" i="24" s="1"/>
  <c r="K64" i="25" s="1"/>
  <c r="K64" i="26" s="1"/>
  <c r="K325" i="23"/>
  <c r="K224"/>
  <c r="K224" i="24" s="1"/>
  <c r="K79" i="23"/>
  <c r="K238"/>
  <c r="K238" i="24" s="1"/>
  <c r="K238" i="25" s="1"/>
  <c r="K238" i="26" s="1"/>
  <c r="K259" i="23"/>
  <c r="K259" i="24" s="1"/>
  <c r="K259" i="25" s="1"/>
  <c r="K130" i="23"/>
  <c r="K130" i="24" s="1"/>
  <c r="K130" i="25" s="1"/>
  <c r="K154" i="23"/>
  <c r="K253"/>
  <c r="K253" i="24" s="1"/>
  <c r="K253" i="25" s="1"/>
  <c r="K274" i="23"/>
  <c r="K274" i="24" s="1"/>
  <c r="K159" i="23"/>
  <c r="K159" i="24" s="1"/>
  <c r="K225" i="23"/>
  <c r="K225" i="24" s="1"/>
  <c r="K287" i="23"/>
  <c r="K252"/>
  <c r="K304"/>
  <c r="K75"/>
  <c r="K75" i="24" s="1"/>
  <c r="K28" i="23"/>
  <c r="K83"/>
  <c r="K83" i="24" s="1"/>
  <c r="K83" i="25" s="1"/>
  <c r="K171" i="23"/>
  <c r="K171" i="24" s="1"/>
  <c r="K171" i="25" s="1"/>
  <c r="K171" i="26" s="1"/>
  <c r="K51" i="23"/>
  <c r="K51" i="24" s="1"/>
  <c r="K51" i="25" s="1"/>
  <c r="K135" i="23"/>
  <c r="K135" i="24" s="1"/>
  <c r="K245" i="23"/>
  <c r="K59"/>
  <c r="K141"/>
  <c r="K211"/>
  <c r="K211" i="24" s="1"/>
  <c r="K210" i="23"/>
  <c r="K67"/>
  <c r="K199"/>
  <c r="K7"/>
  <c r="K8"/>
  <c r="K342"/>
  <c r="K342" i="24" s="1"/>
  <c r="K342" i="25" s="1"/>
  <c r="K38" i="23"/>
  <c r="K328"/>
  <c r="K328" i="24" s="1"/>
  <c r="K328" i="25" s="1"/>
  <c r="K76" i="23"/>
  <c r="K76" i="24" s="1"/>
  <c r="K106" i="23"/>
  <c r="K106" i="24" s="1"/>
  <c r="K106" i="25" s="1"/>
  <c r="K151" i="23"/>
  <c r="K151" i="24" s="1"/>
  <c r="K343" i="23"/>
  <c r="K343" i="24" s="1"/>
  <c r="K34" i="23"/>
  <c r="K34" i="24" s="1"/>
  <c r="K34" i="25" s="1"/>
  <c r="K201" i="23"/>
  <c r="K201" i="24" s="1"/>
  <c r="K201" i="25" s="1"/>
  <c r="K39" i="23"/>
  <c r="K39" i="24" s="1"/>
  <c r="K220" i="23"/>
  <c r="K220" i="24" s="1"/>
  <c r="K237" i="23"/>
  <c r="K237" i="24" s="1"/>
  <c r="K237" i="25" s="1"/>
  <c r="K262" i="23"/>
  <c r="K262" i="24" s="1"/>
  <c r="K262" i="25" s="1"/>
  <c r="K12" i="23"/>
  <c r="K40"/>
  <c r="K243"/>
  <c r="K243" i="24" s="1"/>
  <c r="K243" i="25" s="1"/>
  <c r="K111" i="23"/>
  <c r="K111" i="24" s="1"/>
  <c r="K19" i="23"/>
  <c r="K19" i="24" s="1"/>
  <c r="K19" i="25" s="1"/>
  <c r="K132" i="23"/>
  <c r="K132" i="24" s="1"/>
  <c r="K107" i="23"/>
  <c r="K107" i="24" s="1"/>
  <c r="K326" i="23"/>
  <c r="K326" i="24" s="1"/>
  <c r="K346" i="23"/>
  <c r="K290"/>
  <c r="K290" i="24" s="1"/>
  <c r="K313" i="23"/>
  <c r="K337"/>
  <c r="K185"/>
  <c r="K263"/>
  <c r="K240"/>
  <c r="K240" i="24" s="1"/>
  <c r="K240" i="25" s="1"/>
  <c r="K240" i="26" s="1"/>
  <c r="K297" i="23"/>
  <c r="K277"/>
  <c r="K277" i="24" s="1"/>
  <c r="K125" i="23"/>
  <c r="K125" i="24" s="1"/>
  <c r="K125" i="25" s="1"/>
  <c r="K239" i="23"/>
  <c r="K47"/>
  <c r="K47" i="24" s="1"/>
  <c r="K47" i="25" s="1"/>
  <c r="K9" i="23"/>
  <c r="K43"/>
  <c r="K97"/>
  <c r="K289"/>
  <c r="K25"/>
  <c r="K77" i="24" s="1"/>
  <c r="K339" i="23"/>
  <c r="K339" i="24" s="1"/>
  <c r="K48" i="23"/>
  <c r="K48" i="24" s="1"/>
  <c r="K183" i="23"/>
  <c r="K183" i="24" s="1"/>
  <c r="K183" i="25" s="1"/>
  <c r="K261" i="23"/>
  <c r="K85"/>
  <c r="K121"/>
  <c r="K186"/>
  <c r="K186" i="24" s="1"/>
  <c r="K186" i="25" s="1"/>
  <c r="K62" i="23"/>
  <c r="K250"/>
  <c r="K250" i="24" s="1"/>
  <c r="K250" i="25" s="1"/>
  <c r="K303" i="23"/>
  <c r="K31"/>
  <c r="K31" i="24" s="1"/>
  <c r="K31" i="25" s="1"/>
  <c r="K31" i="26" s="1"/>
  <c r="K37" i="23"/>
  <c r="K37" i="24" s="1"/>
  <c r="K233" i="23"/>
  <c r="K233" i="24" s="1"/>
  <c r="K291" i="23"/>
  <c r="K279"/>
  <c r="K279" i="24" s="1"/>
  <c r="K161" i="23"/>
  <c r="K161" i="24" s="1"/>
  <c r="K153" i="23"/>
  <c r="K153" i="24" s="1"/>
  <c r="K234" i="23"/>
  <c r="K234" i="24" s="1"/>
  <c r="K234" i="25" s="1"/>
  <c r="K333" i="23"/>
  <c r="K333" i="24" s="1"/>
  <c r="K333" i="25" s="1"/>
  <c r="K333" i="26" s="1"/>
  <c r="K307" i="23"/>
  <c r="K260"/>
  <c r="K260" i="24" s="1"/>
  <c r="K22" i="23"/>
  <c r="K22" i="24" s="1"/>
  <c r="K22" i="25" s="1"/>
  <c r="K22" i="26" s="1"/>
  <c r="K163" i="23"/>
  <c r="K163" i="24" s="1"/>
  <c r="K13" i="23"/>
  <c r="K13" i="24" s="1"/>
  <c r="K13" i="25" s="1"/>
  <c r="K168" i="23"/>
  <c r="K168" i="24" s="1"/>
  <c r="K142" i="23"/>
  <c r="K142" i="24" s="1"/>
  <c r="K30" i="23"/>
  <c r="K251"/>
  <c r="K251" i="24" s="1"/>
  <c r="K251" i="25" s="1"/>
  <c r="K251" i="26" s="1"/>
  <c r="K322" i="23"/>
  <c r="K322" i="24" s="1"/>
  <c r="K242" i="23"/>
  <c r="K242" i="24" s="1"/>
  <c r="K242" i="25" s="1"/>
  <c r="K138" i="23"/>
  <c r="K138" i="24" s="1"/>
  <c r="K212" i="23"/>
  <c r="K166"/>
  <c r="K166" i="24" s="1"/>
  <c r="K166" i="25" s="1"/>
  <c r="K166" i="26" s="1"/>
  <c r="K255" i="23"/>
  <c r="K187"/>
  <c r="K187" i="24" s="1"/>
  <c r="K187" i="25" s="1"/>
  <c r="K187" i="26" s="1"/>
  <c r="K265" i="23"/>
  <c r="K235"/>
  <c r="K235" i="24" s="1"/>
  <c r="K235" i="25" s="1"/>
  <c r="K63" i="23"/>
  <c r="K63" i="24" s="1"/>
  <c r="K202" i="23"/>
  <c r="K202" i="24" s="1"/>
  <c r="K229" i="23"/>
  <c r="K229" i="24" s="1"/>
  <c r="K229" i="25" s="1"/>
  <c r="K18" i="23"/>
  <c r="K189"/>
  <c r="K244"/>
  <c r="K244" i="24" s="1"/>
  <c r="K193" i="23"/>
  <c r="K17"/>
  <c r="K17" i="24" s="1"/>
  <c r="K17" i="25" s="1"/>
  <c r="K66" i="23"/>
  <c r="K15"/>
  <c r="K15" i="24" s="1"/>
  <c r="K15" i="25" s="1"/>
  <c r="K188" i="23"/>
  <c r="K308"/>
  <c r="K332"/>
  <c r="K218"/>
  <c r="K218" i="24" s="1"/>
  <c r="K218" i="25" s="1"/>
  <c r="K167" i="23"/>
  <c r="K264"/>
  <c r="K264" i="24" s="1"/>
  <c r="K334" i="23"/>
  <c r="K334" i="24" s="1"/>
  <c r="K27" i="23"/>
  <c r="K27" i="24" s="1"/>
  <c r="K27" i="25" s="1"/>
  <c r="K74" i="23"/>
  <c r="K74" i="24" s="1"/>
  <c r="K257" i="23"/>
  <c r="K257" i="24" s="1"/>
  <c r="K305" i="23"/>
  <c r="K305" i="24" s="1"/>
  <c r="K89" i="23"/>
  <c r="K89" i="24" s="1"/>
  <c r="K61" i="23"/>
  <c r="K61" i="24" s="1"/>
  <c r="K11" i="23"/>
  <c r="K11" i="24" s="1"/>
  <c r="K11" i="25" s="1"/>
  <c r="K127" i="23"/>
  <c r="K45"/>
  <c r="K45" i="24" s="1"/>
  <c r="K221" i="23"/>
  <c r="K221" i="24" s="1"/>
  <c r="K329" i="23"/>
  <c r="K329" i="24" s="1"/>
  <c r="K285" i="23"/>
  <c r="K285" i="24" s="1"/>
  <c r="K175" i="23"/>
  <c r="K175" i="24" s="1"/>
  <c r="K215" i="22"/>
  <c r="K268" i="21"/>
  <c r="K268" i="22" s="1"/>
  <c r="K268" i="23" s="1"/>
  <c r="K268" i="24" s="1"/>
  <c r="K149" i="21"/>
  <c r="K271"/>
  <c r="K271" i="22" s="1"/>
  <c r="K271" i="23" s="1"/>
  <c r="K271" i="24" s="1"/>
  <c r="K271" i="25" s="1"/>
  <c r="K318" i="21"/>
  <c r="K203"/>
  <c r="K203" i="22" s="1"/>
  <c r="K203" i="23" s="1"/>
  <c r="K203" i="24" s="1"/>
  <c r="K272" i="21"/>
  <c r="K87" i="22"/>
  <c r="K87" i="23" s="1"/>
  <c r="K87" i="24" s="1"/>
  <c r="K87" i="25" s="1"/>
  <c r="K84" i="21"/>
  <c r="K84" i="22" s="1"/>
  <c r="K84" i="23" s="1"/>
  <c r="K84" i="24" s="1"/>
  <c r="K177" i="21"/>
  <c r="K207"/>
  <c r="K207" i="22" s="1"/>
  <c r="K207" i="23" s="1"/>
  <c r="K273" i="21"/>
  <c r="K111" i="25" l="1"/>
  <c r="K111" i="26" s="1"/>
  <c r="K264" i="25"/>
  <c r="K264" i="26" s="1"/>
  <c r="K33" i="25"/>
  <c r="K26"/>
  <c r="K26" i="26" s="1"/>
  <c r="K213" i="25"/>
  <c r="K276"/>
  <c r="K248"/>
  <c r="K248" i="26" s="1"/>
  <c r="K321" i="25"/>
  <c r="K184"/>
  <c r="K184" i="26" s="1"/>
  <c r="K85" i="24"/>
  <c r="K85" i="25" s="1"/>
  <c r="K120" i="26" s="1"/>
  <c r="K18" i="24"/>
  <c r="K18" i="25" s="1"/>
  <c r="K18" i="26" s="1"/>
  <c r="K313" i="24"/>
  <c r="K313" i="25" s="1"/>
  <c r="K313" i="26" s="1"/>
  <c r="K127" i="24"/>
  <c r="K127" i="25" s="1"/>
  <c r="K241" i="24"/>
  <c r="K332"/>
  <c r="K350"/>
  <c r="K66"/>
  <c r="K66" i="25" s="1"/>
  <c r="K66" i="26" s="1"/>
  <c r="K128" i="24"/>
  <c r="K189"/>
  <c r="K189" i="25" s="1"/>
  <c r="K267" i="24"/>
  <c r="K255"/>
  <c r="K255" i="25" s="1"/>
  <c r="K255" i="26" s="1"/>
  <c r="K306" i="24"/>
  <c r="K30"/>
  <c r="K30" i="25" s="1"/>
  <c r="K30" i="26" s="1"/>
  <c r="K65" i="24"/>
  <c r="K65" i="25" s="1"/>
  <c r="K307" i="24"/>
  <c r="K307" i="25" s="1"/>
  <c r="K307" i="26" s="1"/>
  <c r="K331" i="24"/>
  <c r="K62"/>
  <c r="K62" i="25" s="1"/>
  <c r="K136" i="24"/>
  <c r="K43"/>
  <c r="K43" i="25" s="1"/>
  <c r="K263" i="24"/>
  <c r="K314"/>
  <c r="K40"/>
  <c r="K227"/>
  <c r="K7"/>
  <c r="K7" i="25" s="1"/>
  <c r="K28" i="24"/>
  <c r="K28" i="25" s="1"/>
  <c r="K160" i="24"/>
  <c r="K287"/>
  <c r="K287" i="25" s="1"/>
  <c r="K247" i="26" s="1"/>
  <c r="K165" i="24"/>
  <c r="K310"/>
  <c r="K310" i="25" s="1"/>
  <c r="K310" i="26" s="1"/>
  <c r="K156" i="24"/>
  <c r="K156" i="25" s="1"/>
  <c r="K299" i="24"/>
  <c r="K299" i="25" s="1"/>
  <c r="K299" i="26" s="1"/>
  <c r="K36" i="24"/>
  <c r="K311"/>
  <c r="K52"/>
  <c r="K52" i="25" s="1"/>
  <c r="K52" i="26" s="1"/>
  <c r="K94" i="24"/>
  <c r="K94" i="25" s="1"/>
  <c r="K209" i="24"/>
  <c r="K209" i="25" s="1"/>
  <c r="K209" i="26" s="1"/>
  <c r="K223" i="24"/>
  <c r="K223" i="25" s="1"/>
  <c r="K223" i="26" s="1"/>
  <c r="K270" i="24"/>
  <c r="K270" i="25" s="1"/>
  <c r="K270" i="26" s="1"/>
  <c r="K23" i="24"/>
  <c r="K23" i="25" s="1"/>
  <c r="K23" i="26" s="1"/>
  <c r="K308" i="24"/>
  <c r="K308" i="25" s="1"/>
  <c r="K261" i="24"/>
  <c r="K261" i="25" s="1"/>
  <c r="K261" i="26" s="1"/>
  <c r="K312" i="24"/>
  <c r="K25"/>
  <c r="K9"/>
  <c r="K9" i="25" s="1"/>
  <c r="K9" i="26" s="1"/>
  <c r="K139" i="24"/>
  <c r="K185"/>
  <c r="K185" i="25" s="1"/>
  <c r="K346" i="24"/>
  <c r="K346" i="25" s="1"/>
  <c r="K47" i="26" s="1"/>
  <c r="K44" i="24"/>
  <c r="K12"/>
  <c r="K12" i="25" s="1"/>
  <c r="K12" i="26" s="1"/>
  <c r="K80" i="24"/>
  <c r="K38"/>
  <c r="K38" i="25" s="1"/>
  <c r="K10" i="24"/>
  <c r="K199"/>
  <c r="K141"/>
  <c r="K154"/>
  <c r="K154" i="25" s="1"/>
  <c r="K154" i="26" s="1"/>
  <c r="K14" i="24"/>
  <c r="K79"/>
  <c r="K79" i="25" s="1"/>
  <c r="K162" i="24"/>
  <c r="K118"/>
  <c r="K93"/>
  <c r="K349"/>
  <c r="K349" i="25" s="1"/>
  <c r="K222" i="24"/>
  <c r="K222" i="25" s="1"/>
  <c r="K292" i="24"/>
  <c r="K292" i="25" s="1"/>
  <c r="K281" i="24"/>
  <c r="K293"/>
  <c r="K293" i="25" s="1"/>
  <c r="K293" i="26" s="1"/>
  <c r="K283" i="24"/>
  <c r="K283" i="25" s="1"/>
  <c r="K196" i="26" s="1"/>
  <c r="K282" i="24"/>
  <c r="K282" i="25" s="1"/>
  <c r="K315" i="24"/>
  <c r="K315" i="25" s="1"/>
  <c r="K315" i="26" s="1"/>
  <c r="K348" i="24"/>
  <c r="K348" i="25" s="1"/>
  <c r="K348" i="26" s="1"/>
  <c r="K232" i="24"/>
  <c r="K232" i="25" s="1"/>
  <c r="K232" i="26" s="1"/>
  <c r="K323" i="24"/>
  <c r="K323" i="25" s="1"/>
  <c r="K351" i="24"/>
  <c r="K351" i="25" s="1"/>
  <c r="K351" i="26" s="1"/>
  <c r="K167" i="24"/>
  <c r="K167" i="25" s="1"/>
  <c r="K167" i="26" s="1"/>
  <c r="K56" i="24"/>
  <c r="K188"/>
  <c r="K188" i="25" s="1"/>
  <c r="K188" i="26" s="1"/>
  <c r="K266" i="24"/>
  <c r="K193"/>
  <c r="K193" i="25" s="1"/>
  <c r="K90" i="24"/>
  <c r="K265"/>
  <c r="K265" i="25" s="1"/>
  <c r="K265" i="26" s="1"/>
  <c r="K316" i="24"/>
  <c r="K291"/>
  <c r="K291" i="25" s="1"/>
  <c r="K324" i="24"/>
  <c r="K303"/>
  <c r="K303" i="25" s="1"/>
  <c r="K117" i="24"/>
  <c r="K289"/>
  <c r="K289" i="25" s="1"/>
  <c r="K289" i="26" s="1"/>
  <c r="K297" i="24"/>
  <c r="K297" i="25" s="1"/>
  <c r="K297" i="26" s="1"/>
  <c r="K327" i="24"/>
  <c r="K337"/>
  <c r="K134"/>
  <c r="K67"/>
  <c r="K67" i="25" s="1"/>
  <c r="K59" i="24"/>
  <c r="K59" i="25" s="1"/>
  <c r="K304" i="24"/>
  <c r="K50"/>
  <c r="K286"/>
  <c r="K286" i="25" s="1"/>
  <c r="K112" i="24"/>
  <c r="K112" i="25" s="1"/>
  <c r="K53" i="24"/>
  <c r="K53" i="25" s="1"/>
  <c r="K122" i="24"/>
  <c r="K58"/>
  <c r="K95"/>
  <c r="K95" i="25" s="1"/>
  <c r="K155" i="24"/>
  <c r="K155" i="25" s="1"/>
  <c r="K155" i="26" s="1"/>
  <c r="K70" i="24"/>
  <c r="K70" i="25" s="1"/>
  <c r="K208" i="24"/>
  <c r="K208" i="25" s="1"/>
  <c r="K131" i="24"/>
  <c r="K131" i="25" s="1"/>
  <c r="K109" i="24"/>
  <c r="K109" i="25" s="1"/>
  <c r="K29" i="24"/>
  <c r="K29" i="25" s="1"/>
  <c r="K54" i="24"/>
  <c r="K54" i="25" s="1"/>
  <c r="K254" i="24"/>
  <c r="K254" i="25" s="1"/>
  <c r="K212" i="24"/>
  <c r="K212" i="25" s="1"/>
  <c r="K212" i="26" s="1"/>
  <c r="K275" i="24"/>
  <c r="K121"/>
  <c r="K121" i="25" s="1"/>
  <c r="K192" i="24"/>
  <c r="K97"/>
  <c r="K97" i="25" s="1"/>
  <c r="K174" i="24"/>
  <c r="K239"/>
  <c r="K239" i="25" s="1"/>
  <c r="K239" i="26" s="1"/>
  <c r="K296" i="24"/>
  <c r="K8"/>
  <c r="K8" i="25" s="1"/>
  <c r="K8" i="26" s="1"/>
  <c r="K81" i="24"/>
  <c r="K210"/>
  <c r="K210" i="25" s="1"/>
  <c r="K206" i="24"/>
  <c r="K245"/>
  <c r="K245" i="25" s="1"/>
  <c r="K20" i="24"/>
  <c r="K252"/>
  <c r="K252" i="25" s="1"/>
  <c r="K325" i="24"/>
  <c r="K325" i="25" s="1"/>
  <c r="K345" i="24"/>
  <c r="K60"/>
  <c r="K60" i="25" s="1"/>
  <c r="K170" i="24"/>
  <c r="K170" i="25" s="1"/>
  <c r="K300" i="24"/>
  <c r="K300" i="25" s="1"/>
  <c r="K230" i="24"/>
  <c r="K230" i="25" s="1"/>
  <c r="K295" i="24"/>
  <c r="K295" i="25" s="1"/>
  <c r="K295" i="26" s="1"/>
  <c r="K69" i="24"/>
  <c r="K217"/>
  <c r="K217" i="25" s="1"/>
  <c r="K55" i="24"/>
  <c r="K55" i="25" s="1"/>
  <c r="K173" i="24"/>
  <c r="K173" i="25" s="1"/>
  <c r="K173" i="26" s="1"/>
  <c r="K182" i="24"/>
  <c r="K182" i="25" s="1"/>
  <c r="K180" i="24"/>
  <c r="K172"/>
  <c r="K172" i="25" s="1"/>
  <c r="K172" i="26" s="1"/>
  <c r="K231" i="24"/>
  <c r="K231" i="25" s="1"/>
  <c r="K231" i="26" s="1"/>
  <c r="K98" i="24"/>
  <c r="K98" i="25" s="1"/>
  <c r="K148" i="24"/>
  <c r="K148" i="25" s="1"/>
  <c r="K148" i="26" s="1"/>
  <c r="K278" i="23"/>
  <c r="K272" i="22"/>
  <c r="K272" i="23" s="1"/>
  <c r="K272" i="24" s="1"/>
  <c r="K272" i="25" s="1"/>
  <c r="K319" i="22"/>
  <c r="K149"/>
  <c r="K149" i="23" s="1"/>
  <c r="K149" i="24" s="1"/>
  <c r="K149" i="25" s="1"/>
  <c r="K249" i="22"/>
  <c r="K177"/>
  <c r="K177" i="23" s="1"/>
  <c r="K177" i="24" s="1"/>
  <c r="K177" i="25" s="1"/>
  <c r="K49" i="22"/>
  <c r="K318"/>
  <c r="K318" i="23" s="1"/>
  <c r="K318" i="24" s="1"/>
  <c r="K318" i="25" s="1"/>
  <c r="K318" i="26" s="1"/>
  <c r="K340" i="22"/>
  <c r="K273"/>
  <c r="K273" i="23" s="1"/>
  <c r="K273" i="24" s="1"/>
  <c r="K320" i="22"/>
  <c r="K108"/>
  <c r="K108" i="23" s="1"/>
  <c r="K108" i="24" s="1"/>
  <c r="K108" i="25" s="1"/>
  <c r="K108" i="26" s="1"/>
  <c r="K281" i="25" l="1"/>
  <c r="K281" i="26" s="1"/>
  <c r="K19"/>
  <c r="K230"/>
  <c r="K303"/>
  <c r="K67"/>
  <c r="K189"/>
  <c r="K325"/>
  <c r="K321"/>
  <c r="K218"/>
  <c r="K262"/>
  <c r="K119"/>
  <c r="K342"/>
  <c r="K276"/>
  <c r="K337" i="25"/>
  <c r="K337" i="26" s="1"/>
  <c r="K275" i="25"/>
  <c r="K134"/>
  <c r="K134" i="26" s="1"/>
  <c r="K296" i="25"/>
  <c r="K296" i="26" s="1"/>
  <c r="K206" i="25"/>
  <c r="K206" i="26" s="1"/>
  <c r="K42" i="25"/>
  <c r="K69"/>
  <c r="K191"/>
  <c r="K20"/>
  <c r="K20" i="26" s="1"/>
  <c r="K116" i="25"/>
  <c r="K81"/>
  <c r="K198"/>
  <c r="K174"/>
  <c r="K174" i="26" s="1"/>
  <c r="K219" i="25"/>
  <c r="K300" i="26" s="1"/>
  <c r="K122" i="25"/>
  <c r="K122" i="26" s="1"/>
  <c r="K68" i="25"/>
  <c r="K50"/>
  <c r="K169"/>
  <c r="K199"/>
  <c r="K199" i="26" s="1"/>
  <c r="K139" i="25"/>
  <c r="K139" i="26" s="1"/>
  <c r="K157" i="25"/>
  <c r="K311"/>
  <c r="K335"/>
  <c r="K335" i="26" s="1"/>
  <c r="K314" i="25"/>
  <c r="K338"/>
  <c r="K332"/>
  <c r="K332" i="26" s="1"/>
  <c r="K211" i="25"/>
  <c r="K211" i="26" s="1"/>
  <c r="K290" i="25"/>
  <c r="K290" i="26" s="1"/>
  <c r="K163" i="25"/>
  <c r="K163" i="26" s="1"/>
  <c r="K305" i="25"/>
  <c r="K305" i="26" s="1"/>
  <c r="K48" i="25"/>
  <c r="K48" i="26" s="1"/>
  <c r="K202" i="25"/>
  <c r="K175"/>
  <c r="K175" i="26" s="1"/>
  <c r="K168" i="25"/>
  <c r="K168" i="26" s="1"/>
  <c r="K284" i="25"/>
  <c r="K39"/>
  <c r="K39" i="26" s="1"/>
  <c r="K279" i="25"/>
  <c r="K329"/>
  <c r="K329" i="26" s="1"/>
  <c r="K180" i="25"/>
  <c r="K180" i="26" s="1"/>
  <c r="K258" i="25"/>
  <c r="K192"/>
  <c r="K192" i="26" s="1"/>
  <c r="K226" i="25"/>
  <c r="K345"/>
  <c r="K345" i="26" s="1"/>
  <c r="K147" i="25"/>
  <c r="K304"/>
  <c r="K304" i="26" s="1"/>
  <c r="K117" i="25"/>
  <c r="K117" i="26" s="1"/>
  <c r="K236" i="25"/>
  <c r="K316"/>
  <c r="K316" i="26" s="1"/>
  <c r="K113" i="25"/>
  <c r="K266"/>
  <c r="K266" i="26" s="1"/>
  <c r="K317" i="25"/>
  <c r="K93"/>
  <c r="K14"/>
  <c r="K57"/>
  <c r="K10"/>
  <c r="K10" i="26" s="1"/>
  <c r="K123" i="25"/>
  <c r="K44"/>
  <c r="K44" i="26" s="1"/>
  <c r="K129" i="25"/>
  <c r="K36"/>
  <c r="K36" i="26" s="1"/>
  <c r="K150" i="25"/>
  <c r="K165"/>
  <c r="K165" i="26" s="1"/>
  <c r="K181" i="25"/>
  <c r="K263"/>
  <c r="K263" i="26" s="1"/>
  <c r="K331" i="25"/>
  <c r="K331" i="26" s="1"/>
  <c r="K82" i="25"/>
  <c r="K306"/>
  <c r="K306" i="26" s="1"/>
  <c r="K330" i="25"/>
  <c r="K195" i="26" s="1"/>
  <c r="K128" i="25"/>
  <c r="K128" i="26" s="1"/>
  <c r="K179" i="25"/>
  <c r="K241"/>
  <c r="K241" i="26" s="1"/>
  <c r="K298" i="25"/>
  <c r="K343"/>
  <c r="K343" i="26" s="1"/>
  <c r="K339" i="25"/>
  <c r="K339" i="26" s="1"/>
  <c r="K138" i="25"/>
  <c r="K138" i="26" s="1"/>
  <c r="K285" i="25"/>
  <c r="K285" i="26" s="1"/>
  <c r="K274" i="25"/>
  <c r="K131" i="26" s="1"/>
  <c r="K233" i="25"/>
  <c r="K233" i="26" s="1"/>
  <c r="K244" i="25"/>
  <c r="K84"/>
  <c r="K84" i="26" s="1"/>
  <c r="K224" i="25"/>
  <c r="K224" i="26" s="1"/>
  <c r="K221" i="25"/>
  <c r="K221" i="26" s="1"/>
  <c r="K225" i="25"/>
  <c r="K225" i="26" s="1"/>
  <c r="K142" i="25"/>
  <c r="K142" i="26" s="1"/>
  <c r="K268" i="25"/>
  <c r="K327"/>
  <c r="K327" i="26" s="1"/>
  <c r="K347" i="25"/>
  <c r="K118"/>
  <c r="K118" i="26" s="1"/>
  <c r="K115" i="25"/>
  <c r="K25"/>
  <c r="K227"/>
  <c r="K288"/>
  <c r="K15" i="26" s="1"/>
  <c r="K146" i="25"/>
  <c r="K146" i="26" s="1"/>
  <c r="K220" i="25"/>
  <c r="K220" i="26" s="1"/>
  <c r="K37" i="25"/>
  <c r="K37" i="26" s="1"/>
  <c r="K63" i="25"/>
  <c r="K63" i="26" s="1"/>
  <c r="K322" i="25"/>
  <c r="K322" i="26" s="1"/>
  <c r="K76" i="25"/>
  <c r="K76" i="26" s="1"/>
  <c r="K153" i="25"/>
  <c r="K153" i="26" s="1"/>
  <c r="K89" i="25"/>
  <c r="K159"/>
  <c r="K159" i="26" s="1"/>
  <c r="K190" i="25"/>
  <c r="K75"/>
  <c r="K75" i="26" s="1"/>
  <c r="K77" i="25"/>
  <c r="K203"/>
  <c r="K203" i="26" s="1"/>
  <c r="K58" i="25"/>
  <c r="K58" i="26" s="1"/>
  <c r="K204" i="25"/>
  <c r="K324"/>
  <c r="K324" i="26" s="1"/>
  <c r="K344" i="25"/>
  <c r="K90"/>
  <c r="K90" i="26" s="1"/>
  <c r="K216" i="25"/>
  <c r="K56"/>
  <c r="K56" i="26" s="1"/>
  <c r="K78" i="25"/>
  <c r="K162"/>
  <c r="K162" i="26" s="1"/>
  <c r="K88" i="25"/>
  <c r="K141"/>
  <c r="K141" i="26" s="1"/>
  <c r="K80" i="25"/>
  <c r="K80" i="26" s="1"/>
  <c r="K46" i="25"/>
  <c r="K312"/>
  <c r="K312" i="26" s="1"/>
  <c r="K336" i="25"/>
  <c r="K160"/>
  <c r="K160" i="26" s="1"/>
  <c r="K96" i="25"/>
  <c r="K40"/>
  <c r="K40" i="26" s="1"/>
  <c r="K136" i="25"/>
  <c r="K136" i="26" s="1"/>
  <c r="K246" i="25"/>
  <c r="K267"/>
  <c r="K267" i="26" s="1"/>
  <c r="K178" i="25"/>
  <c r="K350"/>
  <c r="K350" i="26" s="1"/>
  <c r="K86" i="25"/>
  <c r="K135"/>
  <c r="K135" i="26" s="1"/>
  <c r="K132" i="25"/>
  <c r="K132" i="26" s="1"/>
  <c r="K161" i="25"/>
  <c r="K161" i="26" s="1"/>
  <c r="K334" i="25"/>
  <c r="K334" i="26" s="1"/>
  <c r="K74" i="25"/>
  <c r="K74" i="26" s="1"/>
  <c r="K107" i="25"/>
  <c r="K107" i="26" s="1"/>
  <c r="K260" i="25"/>
  <c r="K260" i="26" s="1"/>
  <c r="K45" i="25"/>
  <c r="K45" i="26" s="1"/>
  <c r="K114" i="25"/>
  <c r="K326"/>
  <c r="K326" i="26" s="1"/>
  <c r="K257" i="25"/>
  <c r="K257" i="26" s="1"/>
  <c r="K61" i="25"/>
  <c r="K61" i="26" s="1"/>
  <c r="K207" i="24"/>
  <c r="K340" i="23"/>
  <c r="K340" i="24" s="1"/>
  <c r="K340" i="25" s="1"/>
  <c r="K340" i="26" s="1"/>
  <c r="K320" i="23"/>
  <c r="K320" i="24" s="1"/>
  <c r="K320" i="25" s="1"/>
  <c r="K158" i="23"/>
  <c r="K49"/>
  <c r="K49" i="24" s="1"/>
  <c r="K49" i="25" s="1"/>
  <c r="K49" i="26" s="1"/>
  <c r="K228" i="23"/>
  <c r="K319"/>
  <c r="K319" i="24" s="1"/>
  <c r="K319" i="25" s="1"/>
  <c r="K319" i="26" s="1"/>
  <c r="K341" i="23"/>
  <c r="K249"/>
  <c r="K249" i="24" s="1"/>
  <c r="K249" i="25" s="1"/>
  <c r="K249" i="26" s="1"/>
  <c r="K302" i="23"/>
  <c r="K215"/>
  <c r="K215" i="24" s="1"/>
  <c r="K215" i="25" s="1"/>
  <c r="K215" i="26" s="1"/>
  <c r="K275" l="1"/>
  <c r="K121"/>
  <c r="K25"/>
  <c r="K279"/>
  <c r="K97"/>
  <c r="K89"/>
  <c r="K87"/>
  <c r="K284"/>
  <c r="K27"/>
  <c r="K81"/>
  <c r="K69"/>
  <c r="K65"/>
  <c r="K292"/>
  <c r="K268"/>
  <c r="K244"/>
  <c r="K96"/>
  <c r="K114"/>
  <c r="K235"/>
  <c r="K86"/>
  <c r="K72"/>
  <c r="K246"/>
  <c r="K301"/>
  <c r="K78"/>
  <c r="K16"/>
  <c r="K344"/>
  <c r="K35"/>
  <c r="K115"/>
  <c r="K34"/>
  <c r="K274"/>
  <c r="K125"/>
  <c r="K150"/>
  <c r="K250"/>
  <c r="K123"/>
  <c r="K237"/>
  <c r="K93"/>
  <c r="K147"/>
  <c r="K91"/>
  <c r="K258"/>
  <c r="K309"/>
  <c r="K202"/>
  <c r="K271"/>
  <c r="K314"/>
  <c r="K68"/>
  <c r="K83"/>
  <c r="K198"/>
  <c r="K13"/>
  <c r="K191"/>
  <c r="K73"/>
  <c r="K213"/>
  <c r="K94"/>
  <c r="K323"/>
  <c r="K53"/>
  <c r="K177"/>
  <c r="K33"/>
  <c r="K349"/>
  <c r="K29"/>
  <c r="K222"/>
  <c r="K54"/>
  <c r="K182"/>
  <c r="K336"/>
  <c r="K71"/>
  <c r="K77"/>
  <c r="K17"/>
  <c r="K288"/>
  <c r="K24"/>
  <c r="K298"/>
  <c r="K328"/>
  <c r="K152"/>
  <c r="K317"/>
  <c r="K205"/>
  <c r="K236"/>
  <c r="K294"/>
  <c r="K127"/>
  <c r="K346"/>
  <c r="K85"/>
  <c r="K109"/>
  <c r="K217"/>
  <c r="K62"/>
  <c r="K193"/>
  <c r="K60"/>
  <c r="K283"/>
  <c r="K210"/>
  <c r="K98"/>
  <c r="K178"/>
  <c r="K92"/>
  <c r="K88"/>
  <c r="K216"/>
  <c r="K164"/>
  <c r="K204"/>
  <c r="K11"/>
  <c r="K227"/>
  <c r="K347"/>
  <c r="K176"/>
  <c r="K181"/>
  <c r="K259"/>
  <c r="K129"/>
  <c r="K242"/>
  <c r="K57"/>
  <c r="K226"/>
  <c r="K197"/>
  <c r="K311"/>
  <c r="K169"/>
  <c r="K256"/>
  <c r="K219"/>
  <c r="K201"/>
  <c r="K116"/>
  <c r="K41"/>
  <c r="K42"/>
  <c r="K43"/>
  <c r="K38"/>
  <c r="K95"/>
  <c r="K7"/>
  <c r="K245"/>
  <c r="K28"/>
  <c r="K291"/>
  <c r="K272"/>
  <c r="K156"/>
  <c r="K286"/>
  <c r="K252"/>
  <c r="K112"/>
  <c r="K46"/>
  <c r="K106"/>
  <c r="K190"/>
  <c r="K51"/>
  <c r="K179"/>
  <c r="K130"/>
  <c r="K82"/>
  <c r="K186"/>
  <c r="K113"/>
  <c r="K234"/>
  <c r="K338"/>
  <c r="K183"/>
  <c r="K157"/>
  <c r="K253"/>
  <c r="K50"/>
  <c r="K287"/>
  <c r="K282"/>
  <c r="K254"/>
  <c r="K308"/>
  <c r="K79"/>
  <c r="K70"/>
  <c r="K185"/>
  <c r="K208"/>
  <c r="K170"/>
  <c r="K149"/>
  <c r="K273" i="25"/>
  <c r="K320" i="26" s="1"/>
  <c r="K302" i="24"/>
  <c r="K302" i="25" s="1"/>
  <c r="K302" i="26" s="1"/>
  <c r="K32" i="24"/>
  <c r="K228"/>
  <c r="K228" i="25" s="1"/>
  <c r="K228" i="26" s="1"/>
  <c r="K143" i="24"/>
  <c r="K341"/>
  <c r="K341" i="25" s="1"/>
  <c r="K341" i="26" s="1"/>
  <c r="K214" i="24"/>
  <c r="K158"/>
  <c r="K158" i="25" s="1"/>
  <c r="K158" i="26" s="1"/>
  <c r="K110" i="24"/>
  <c r="K278"/>
  <c r="K278" i="25" s="1"/>
  <c r="K278" i="26" s="1"/>
  <c r="K330" l="1"/>
  <c r="K214" i="25"/>
  <c r="K214" i="26" s="1"/>
  <c r="K277" i="25"/>
  <c r="K14" i="26" s="1"/>
  <c r="K32" i="25"/>
  <c r="K32" i="26" s="1"/>
  <c r="K133" i="25"/>
  <c r="K110"/>
  <c r="K110" i="26" s="1"/>
  <c r="K151" i="25"/>
  <c r="K59" i="26" s="1"/>
  <c r="K143" i="25"/>
  <c r="K143" i="26" s="1"/>
  <c r="K99" i="25"/>
  <c r="K207"/>
  <c r="K207" i="26" s="1"/>
  <c r="K151" l="1"/>
  <c r="K55"/>
  <c r="K277"/>
  <c r="K99"/>
  <c r="K229"/>
  <c r="K133"/>
  <c r="K243"/>
  <c r="K273"/>
  <c r="E280" i="14" l="1"/>
  <c r="E161"/>
  <c r="E125"/>
  <c r="E147"/>
  <c r="E26"/>
  <c r="E295"/>
  <c r="E251"/>
  <c r="E256"/>
  <c r="E258"/>
  <c r="E90"/>
  <c r="E18"/>
  <c r="E52"/>
  <c r="E98"/>
  <c r="E109"/>
  <c r="E131"/>
  <c r="E304"/>
  <c r="E331"/>
  <c r="E322"/>
  <c r="E279"/>
  <c r="E42"/>
  <c r="E226"/>
  <c r="E189"/>
  <c r="E187"/>
  <c r="E145"/>
  <c r="E344"/>
  <c r="E99"/>
  <c r="E298"/>
  <c r="E127"/>
  <c r="E110"/>
  <c r="E302"/>
  <c r="E58"/>
  <c r="E171"/>
  <c r="E116"/>
  <c r="E146"/>
  <c r="E44"/>
  <c r="E169"/>
  <c r="E19"/>
  <c r="E94"/>
  <c r="E211"/>
  <c r="E175"/>
  <c r="E284"/>
  <c r="E46"/>
  <c r="E320"/>
  <c r="E79"/>
  <c r="E121"/>
  <c r="E297"/>
  <c r="E21"/>
  <c r="E242"/>
  <c r="E221"/>
  <c r="E219"/>
  <c r="E56"/>
  <c r="E9"/>
  <c r="E142"/>
  <c r="E346"/>
  <c r="E223"/>
  <c r="E234"/>
  <c r="E350"/>
  <c r="E30"/>
  <c r="E113"/>
  <c r="E45"/>
  <c r="E339"/>
  <c r="E69"/>
  <c r="E162"/>
  <c r="E33"/>
  <c r="E337"/>
  <c r="E144"/>
  <c r="E71"/>
  <c r="E263"/>
  <c r="E272"/>
  <c r="E55"/>
  <c r="E200"/>
  <c r="E89"/>
  <c r="E227"/>
  <c r="E172"/>
  <c r="E317"/>
  <c r="E236"/>
  <c r="E353"/>
  <c r="E59"/>
  <c r="E100"/>
  <c r="E87"/>
  <c r="E49"/>
  <c r="E64"/>
  <c r="E324"/>
  <c r="E249"/>
  <c r="E106"/>
  <c r="E12"/>
  <c r="E341"/>
  <c r="E293"/>
  <c r="E325"/>
  <c r="E13"/>
  <c r="E85"/>
  <c r="E76"/>
  <c r="E118"/>
  <c r="E217"/>
  <c r="E329"/>
  <c r="E137"/>
  <c r="E274"/>
  <c r="E269"/>
  <c r="E301"/>
  <c r="E40"/>
  <c r="E205"/>
  <c r="E230"/>
  <c r="E239"/>
  <c r="E250"/>
  <c r="E117"/>
  <c r="E114"/>
  <c r="E130"/>
  <c r="E216"/>
  <c r="E63"/>
  <c r="E136"/>
  <c r="E91"/>
  <c r="E270"/>
  <c r="E314"/>
  <c r="E207"/>
  <c r="E97"/>
  <c r="E24"/>
  <c r="E20"/>
  <c r="E255"/>
  <c r="E75"/>
  <c r="E134"/>
  <c r="E233"/>
  <c r="E345"/>
  <c r="E174"/>
  <c r="E153"/>
  <c r="E286"/>
  <c r="E349"/>
  <c r="E70"/>
  <c r="E151"/>
  <c r="E246"/>
  <c r="E197"/>
  <c r="E288"/>
  <c r="E266"/>
  <c r="E229"/>
  <c r="E275"/>
  <c r="E185"/>
  <c r="E148"/>
  <c r="E39"/>
  <c r="E170"/>
  <c r="E168"/>
  <c r="E35"/>
  <c r="E273"/>
  <c r="E122"/>
  <c r="E340"/>
  <c r="E160"/>
  <c r="E294"/>
  <c r="E316"/>
  <c r="E135"/>
  <c r="E165"/>
  <c r="E268"/>
  <c r="E155"/>
  <c r="E338"/>
  <c r="E115"/>
  <c r="E289"/>
  <c r="E17"/>
  <c r="E291"/>
  <c r="E305"/>
  <c r="E126"/>
  <c r="E267"/>
  <c r="E93"/>
  <c r="E167"/>
  <c r="E204"/>
  <c r="E83"/>
  <c r="E86"/>
  <c r="E194"/>
  <c r="E159"/>
  <c r="E352"/>
  <c r="E60"/>
  <c r="E198"/>
  <c r="E74"/>
  <c r="E67"/>
  <c r="E47"/>
  <c r="E14"/>
  <c r="E22"/>
  <c r="E37"/>
  <c r="E88"/>
  <c r="E254"/>
  <c r="E240"/>
  <c r="E123"/>
  <c r="E78"/>
  <c r="E202"/>
  <c r="E307"/>
  <c r="E84"/>
  <c r="E228"/>
  <c r="E48"/>
  <c r="E201"/>
  <c r="E50"/>
  <c r="E150"/>
  <c r="E154"/>
  <c r="E271"/>
  <c r="E287"/>
  <c r="E306"/>
  <c r="E92"/>
  <c r="E149"/>
  <c r="E105"/>
  <c r="E347"/>
  <c r="E248"/>
  <c r="E327"/>
  <c r="E235"/>
  <c r="E108"/>
  <c r="E66"/>
  <c r="E62"/>
  <c r="E57"/>
  <c r="E43"/>
  <c r="E176"/>
  <c r="E336"/>
  <c r="E182"/>
  <c r="E41"/>
  <c r="E77"/>
  <c r="E111"/>
  <c r="E143"/>
  <c r="E309"/>
  <c r="E243"/>
  <c r="E260"/>
  <c r="E214"/>
  <c r="E225"/>
  <c r="E215"/>
  <c r="E224"/>
  <c r="E181"/>
  <c r="E163"/>
  <c r="E34"/>
  <c r="E261"/>
  <c r="E141"/>
  <c r="E183"/>
  <c r="E124"/>
  <c r="E193"/>
  <c r="E191"/>
  <c r="E192"/>
  <c r="E206"/>
  <c r="E265"/>
  <c r="E196"/>
  <c r="E80"/>
  <c r="E15"/>
  <c r="E319"/>
  <c r="E244"/>
  <c r="E54"/>
  <c r="E95"/>
  <c r="E262"/>
  <c r="E241"/>
  <c r="E351"/>
  <c r="E300"/>
  <c r="E245"/>
  <c r="E120"/>
  <c r="E195"/>
  <c r="E212"/>
  <c r="E119"/>
  <c r="E285"/>
  <c r="E61"/>
  <c r="E313"/>
  <c r="E332"/>
  <c r="E128"/>
  <c r="E303"/>
  <c r="E335"/>
  <c r="E264"/>
  <c r="E27"/>
  <c r="E222"/>
  <c r="E281"/>
  <c r="E232"/>
  <c r="E179"/>
  <c r="E208"/>
  <c r="E343"/>
  <c r="E276"/>
  <c r="E178"/>
  <c r="E156"/>
  <c r="E278"/>
  <c r="E290"/>
  <c r="E140"/>
  <c r="E348"/>
  <c r="E277"/>
  <c r="E188"/>
  <c r="E112"/>
  <c r="E218"/>
  <c r="E203"/>
  <c r="E259"/>
  <c r="E29"/>
  <c r="E28"/>
  <c r="E342"/>
  <c r="E213"/>
  <c r="E323"/>
  <c r="E38"/>
  <c r="E138"/>
  <c r="E31"/>
  <c r="E166"/>
  <c r="E209"/>
  <c r="E292"/>
  <c r="E253"/>
  <c r="E333"/>
  <c r="E210"/>
  <c r="E238"/>
  <c r="E65"/>
  <c r="E190"/>
  <c r="E312"/>
  <c r="E72"/>
  <c r="E283"/>
  <c r="E36"/>
  <c r="E330"/>
  <c r="E177"/>
  <c r="E152"/>
  <c r="E73"/>
  <c r="E299"/>
  <c r="E231"/>
  <c r="E158"/>
  <c r="E96"/>
  <c r="E296"/>
  <c r="E220"/>
  <c r="E311"/>
  <c r="E199"/>
  <c r="E53"/>
  <c r="E101"/>
  <c r="E157"/>
  <c r="E334"/>
  <c r="E326"/>
  <c r="E321"/>
  <c r="E315"/>
  <c r="E247"/>
  <c r="E186"/>
  <c r="E139"/>
  <c r="E328"/>
  <c r="E129"/>
  <c r="E252"/>
  <c r="E51"/>
  <c r="E184"/>
  <c r="E16"/>
  <c r="E68"/>
  <c r="E173"/>
  <c r="E310"/>
  <c r="E11"/>
  <c r="E237"/>
  <c r="E180"/>
  <c r="E308"/>
  <c r="E81"/>
  <c r="E82"/>
  <c r="E32"/>
  <c r="E25"/>
  <c r="E164"/>
  <c r="E318"/>
  <c r="E257"/>
  <c r="E354" l="1"/>
</calcChain>
</file>

<file path=xl/sharedStrings.xml><?xml version="1.0" encoding="utf-8"?>
<sst xmlns="http://schemas.openxmlformats.org/spreadsheetml/2006/main" count="414" uniqueCount="128">
  <si>
    <t>Актуальность:</t>
  </si>
  <si>
    <t>Цена 1 квТ</t>
  </si>
  <si>
    <t>№уч</t>
  </si>
  <si>
    <t>ФИО</t>
  </si>
  <si>
    <t>Сумма к оплате</t>
  </si>
  <si>
    <t>Оплачено</t>
  </si>
  <si>
    <t xml:space="preserve">Начисления </t>
  </si>
  <si>
    <t>+</t>
  </si>
  <si>
    <t>-</t>
  </si>
  <si>
    <t>переплата</t>
  </si>
  <si>
    <t>долг</t>
  </si>
  <si>
    <t>Цена 1 кВТ</t>
  </si>
  <si>
    <t>Документ-основание</t>
  </si>
  <si>
    <t>Дата</t>
  </si>
  <si>
    <t>№ уч</t>
  </si>
  <si>
    <t xml:space="preserve"> Потребление электроэнергии</t>
  </si>
  <si>
    <t>Итого долг/переплата</t>
  </si>
  <si>
    <t>Начало показаний</t>
  </si>
  <si>
    <t>Конец месяца</t>
  </si>
  <si>
    <t>Разница</t>
  </si>
  <si>
    <t>итого за мес.</t>
  </si>
  <si>
    <t>КПП-2</t>
  </si>
  <si>
    <t>№ счетчика</t>
  </si>
  <si>
    <t>128а</t>
  </si>
  <si>
    <t>99а</t>
  </si>
  <si>
    <t>тп-2</t>
  </si>
  <si>
    <t>тп-3</t>
  </si>
  <si>
    <t>тп1</t>
  </si>
  <si>
    <t>279а</t>
  </si>
  <si>
    <t>279б</t>
  </si>
  <si>
    <t>128б</t>
  </si>
  <si>
    <t xml:space="preserve"> </t>
  </si>
  <si>
    <t>147/1</t>
  </si>
  <si>
    <t>147/2</t>
  </si>
  <si>
    <t>ТП - 1</t>
  </si>
  <si>
    <t>ТП - 2</t>
  </si>
  <si>
    <t>ТП - 3</t>
  </si>
  <si>
    <t>пр</t>
  </si>
  <si>
    <t>с апреля 2022</t>
  </si>
  <si>
    <t>97а</t>
  </si>
  <si>
    <t>100а</t>
  </si>
  <si>
    <t>замена счетчика</t>
  </si>
  <si>
    <t>Объединенный с 219</t>
  </si>
  <si>
    <t>Объединенный с 190</t>
  </si>
  <si>
    <t>Старое Село по электричеству 2023</t>
  </si>
  <si>
    <t>Долг на 31.12.2022</t>
  </si>
  <si>
    <t>Показание приборов учета электроэнергии на 01.2023.  "Старое Село"</t>
  </si>
  <si>
    <t>Месяц :  ЯНВАРЬ 2023</t>
  </si>
  <si>
    <t>Месяц :  ФЕВРАЛЬ 2023</t>
  </si>
  <si>
    <t>Показание приборов учета электроэнергии на 02.2023.  "Старое Село"</t>
  </si>
  <si>
    <t>Месяц :  МАРТ 2023</t>
  </si>
  <si>
    <t>Показание приборов учета электроэнергии на 03.2023.  "Старое Село"</t>
  </si>
  <si>
    <t>Показание приборов учета электроэнергии на 12.2023.  "Старое Село"</t>
  </si>
  <si>
    <t>Месяц : декабрь 2023</t>
  </si>
  <si>
    <t>Показание приборов учета электроэнергии на 11.2023  "Старое Село"</t>
  </si>
  <si>
    <t>Месяц : ноябрь 2023</t>
  </si>
  <si>
    <t>Месяц : октябрь 2023</t>
  </si>
  <si>
    <t>Показание приборов учета электроэнергии на 10.2023 "Старое Село"</t>
  </si>
  <si>
    <t>Показание приборов учета электроэнергии на 09.2023.  "Старое Село"</t>
  </si>
  <si>
    <t>Месяц : сентябрь 2023</t>
  </si>
  <si>
    <t>Показание приборов учета электроэнергии на 08.2023.  "Старое Село"</t>
  </si>
  <si>
    <t>Месяц : август 2023</t>
  </si>
  <si>
    <t>Показание приборов учета электроэнергии на 07.2023.  "Старое Село"</t>
  </si>
  <si>
    <t>Месяц :  июль 2023</t>
  </si>
  <si>
    <t>Показание приборов учета электроэнергии на 06.2023.  "Старое Село"</t>
  </si>
  <si>
    <t>Месяц :  июнь 2023</t>
  </si>
  <si>
    <t>Показание приборов учета электроэнергии на 05.2023.  "Старое Село"</t>
  </si>
  <si>
    <t>Месяц :  май 2023</t>
  </si>
  <si>
    <t>Показание приборов учета электроэнергии на 04.2023.  "Старое Село"</t>
  </si>
  <si>
    <t>Месяц :  апрель 2023</t>
  </si>
  <si>
    <t>06-24.01.2023</t>
  </si>
  <si>
    <t>10-30.01.2023</t>
  </si>
  <si>
    <t>877199,514805,553388</t>
  </si>
  <si>
    <t>02-10.02.2023</t>
  </si>
  <si>
    <t>09-10.02.2023</t>
  </si>
  <si>
    <t>01-10.02.2023</t>
  </si>
  <si>
    <t>665821,304461,420646,148153</t>
  </si>
  <si>
    <t>09-13.02.2023</t>
  </si>
  <si>
    <t>01-14.02.2023</t>
  </si>
  <si>
    <t>02-16.02.2023</t>
  </si>
  <si>
    <t>02-20.03.2023</t>
  </si>
  <si>
    <t>06-20.03.2023</t>
  </si>
  <si>
    <t>02-22.03.2023</t>
  </si>
  <si>
    <t>403530,960194,639838</t>
  </si>
  <si>
    <t>09-13-24.03.2023</t>
  </si>
  <si>
    <t>09-29.03.2023</t>
  </si>
  <si>
    <t>с апреля 2023</t>
  </si>
  <si>
    <t>06-10.04.2023</t>
  </si>
  <si>
    <t>03-30.04.2023</t>
  </si>
  <si>
    <t>02-5.05.2023</t>
  </si>
  <si>
    <t>72750,23514,699037</t>
  </si>
  <si>
    <t>05-22.05.2023</t>
  </si>
  <si>
    <t>02-19.06.2023</t>
  </si>
  <si>
    <t>05-19.06.2023</t>
  </si>
  <si>
    <t>13-22.06.2023</t>
  </si>
  <si>
    <t>13-23.06.2023</t>
  </si>
  <si>
    <t>13-29.06.2023</t>
  </si>
  <si>
    <t>97b</t>
  </si>
  <si>
    <t>01-28.08.2023</t>
  </si>
  <si>
    <t>842333,62467,109253</t>
  </si>
  <si>
    <t>21-28.08.2023</t>
  </si>
  <si>
    <t>378712,7,671963</t>
  </si>
  <si>
    <t>01-31.08.2023</t>
  </si>
  <si>
    <t>04-20.09.2023</t>
  </si>
  <si>
    <t>1.1.0.23</t>
  </si>
  <si>
    <t>17-19.10.2023</t>
  </si>
  <si>
    <t>03-23.10.2023</t>
  </si>
  <si>
    <t>04-24.10.2023</t>
  </si>
  <si>
    <t>02-30.10.2023</t>
  </si>
  <si>
    <t>09-17.11.2023</t>
  </si>
  <si>
    <t>13-27.11.2023</t>
  </si>
  <si>
    <t>06-18.12.2023</t>
  </si>
  <si>
    <t>13-22.12.2023</t>
  </si>
  <si>
    <t>12-27.12.2023</t>
  </si>
  <si>
    <t>11-27.12.2023</t>
  </si>
  <si>
    <t>03-27.12.2023</t>
  </si>
  <si>
    <t>13-28.12.2023</t>
  </si>
  <si>
    <t>04-28.12.2023</t>
  </si>
  <si>
    <t>11-29.12.2023</t>
  </si>
  <si>
    <t>07-29.12.2023</t>
  </si>
  <si>
    <t>08-29.12.2023</t>
  </si>
  <si>
    <t>84512,95712,4427</t>
  </si>
  <si>
    <t>04-8-29.12.2023</t>
  </si>
  <si>
    <t>04-29.12.2023</t>
  </si>
  <si>
    <t>01-30.12.2023</t>
  </si>
  <si>
    <t>11-30.12.2023</t>
  </si>
  <si>
    <t>134045,187923,635156</t>
  </si>
  <si>
    <t>05-29 12.2023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</si>
</sst>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000000"/>
    <numFmt numFmtId="166" formatCode="_-* #,##0.00\ _р_у_б_._-;\-* #,##0.00\ _р_у_б_._-;_-* &quot;-&quot;??\ _р_у_б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0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 vertical="center" wrapText="1"/>
    </xf>
    <xf numFmtId="49" fontId="0" fillId="2" borderId="0" xfId="0" applyNumberFormat="1" applyFill="1"/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left" wrapText="1" shrinkToFit="1"/>
    </xf>
    <xf numFmtId="0" fontId="8" fillId="2" borderId="1" xfId="9" applyFont="1" applyFill="1" applyBorder="1" applyAlignment="1">
      <alignment horizontal="left" wrapText="1" shrinkToFit="1"/>
    </xf>
    <xf numFmtId="0" fontId="12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" fontId="14" fillId="0" borderId="0" xfId="2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5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13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8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5" fillId="8" borderId="1" xfId="1" applyNumberFormat="1" applyFont="1" applyFill="1" applyBorder="1" applyAlignment="1">
      <alignment horizontal="center" vertical="center"/>
    </xf>
    <xf numFmtId="2" fontId="15" fillId="9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2" fontId="15" fillId="2" borderId="1" xfId="1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</cellXfs>
  <cellStyles count="801">
    <cellStyle name="Гиперссылка" xfId="2" builtinId="8"/>
    <cellStyle name="Гиперссылка 2" xfId="8"/>
    <cellStyle name="Обычный" xfId="0" builtinId="0"/>
    <cellStyle name="Обычный 10" xfId="158"/>
    <cellStyle name="Обычный 10 2" xfId="408"/>
    <cellStyle name="Обычный 11" xfId="193"/>
    <cellStyle name="Обычный 11 2" xfId="443"/>
    <cellStyle name="Обычный 12" xfId="228"/>
    <cellStyle name="Обычный 12 2" xfId="478"/>
    <cellStyle name="Обычный 13" xfId="263"/>
    <cellStyle name="Обычный 2" xfId="3"/>
    <cellStyle name="Обычный 3" xfId="5"/>
    <cellStyle name="Обычный 4" xfId="9"/>
    <cellStyle name="Обычный 5" xfId="14"/>
    <cellStyle name="Обычный 5 10" xfId="229"/>
    <cellStyle name="Обычный 5 10 2" xfId="479"/>
    <cellStyle name="Обычный 5 11" xfId="264"/>
    <cellStyle name="Обычный 5 12" xfId="513"/>
    <cellStyle name="Обычный 5 13" xfId="657"/>
    <cellStyle name="Обычный 5 2" xfId="19"/>
    <cellStyle name="Обычный 5 2 10" xfId="523"/>
    <cellStyle name="Обычный 5 2 11" xfId="667"/>
    <cellStyle name="Обычный 5 2 2" xfId="37"/>
    <cellStyle name="Обычный 5 2 2 2" xfId="126"/>
    <cellStyle name="Обычный 5 2 2 2 2" xfId="376"/>
    <cellStyle name="Обычный 5 2 2 2 3" xfId="591"/>
    <cellStyle name="Обычный 5 2 2 2 4" xfId="735"/>
    <cellStyle name="Обычный 5 2 2 3" xfId="92"/>
    <cellStyle name="Обычный 5 2 2 3 2" xfId="342"/>
    <cellStyle name="Обычный 5 2 2 3 3" xfId="646"/>
    <cellStyle name="Обычный 5 2 2 3 4" xfId="790"/>
    <cellStyle name="Обычный 5 2 2 4" xfId="182"/>
    <cellStyle name="Обычный 5 2 2 4 2" xfId="432"/>
    <cellStyle name="Обычный 5 2 2 5" xfId="217"/>
    <cellStyle name="Обычный 5 2 2 5 2" xfId="467"/>
    <cellStyle name="Обычный 5 2 2 6" xfId="252"/>
    <cellStyle name="Обычный 5 2 2 6 2" xfId="502"/>
    <cellStyle name="Обычный 5 2 2 7" xfId="287"/>
    <cellStyle name="Обычный 5 2 2 8" xfId="557"/>
    <cellStyle name="Обычный 5 2 2 9" xfId="701"/>
    <cellStyle name="Обычный 5 2 3" xfId="74"/>
    <cellStyle name="Обычный 5 2 3 2" xfId="142"/>
    <cellStyle name="Обычный 5 2 3 2 2" xfId="392"/>
    <cellStyle name="Обычный 5 2 3 2 3" xfId="628"/>
    <cellStyle name="Обычный 5 2 3 2 4" xfId="772"/>
    <cellStyle name="Обычный 5 2 3 3" xfId="324"/>
    <cellStyle name="Обычный 5 2 3 4" xfId="539"/>
    <cellStyle name="Обычный 5 2 3 5" xfId="683"/>
    <cellStyle name="Обычный 5 2 4" xfId="108"/>
    <cellStyle name="Обычный 5 2 4 2" xfId="358"/>
    <cellStyle name="Обычный 5 2 4 3" xfId="573"/>
    <cellStyle name="Обычный 5 2 4 4" xfId="717"/>
    <cellStyle name="Обычный 5 2 5" xfId="58"/>
    <cellStyle name="Обычный 5 2 5 2" xfId="308"/>
    <cellStyle name="Обычный 5 2 5 3" xfId="612"/>
    <cellStyle name="Обычный 5 2 5 4" xfId="756"/>
    <cellStyle name="Обычный 5 2 6" xfId="164"/>
    <cellStyle name="Обычный 5 2 6 2" xfId="414"/>
    <cellStyle name="Обычный 5 2 7" xfId="199"/>
    <cellStyle name="Обычный 5 2 7 2" xfId="449"/>
    <cellStyle name="Обычный 5 2 8" xfId="234"/>
    <cellStyle name="Обычный 5 2 8 2" xfId="484"/>
    <cellStyle name="Обычный 5 2 9" xfId="269"/>
    <cellStyle name="Обычный 5 3" xfId="24"/>
    <cellStyle name="Обычный 5 3 10" xfId="528"/>
    <cellStyle name="Обычный 5 3 11" xfId="672"/>
    <cellStyle name="Обычный 5 3 2" xfId="42"/>
    <cellStyle name="Обычный 5 3 2 2" xfId="131"/>
    <cellStyle name="Обычный 5 3 2 2 2" xfId="381"/>
    <cellStyle name="Обычный 5 3 2 2 3" xfId="596"/>
    <cellStyle name="Обычный 5 3 2 2 4" xfId="740"/>
    <cellStyle name="Обычный 5 3 2 3" xfId="97"/>
    <cellStyle name="Обычный 5 3 2 3 2" xfId="347"/>
    <cellStyle name="Обычный 5 3 2 3 3" xfId="651"/>
    <cellStyle name="Обычный 5 3 2 3 4" xfId="795"/>
    <cellStyle name="Обычный 5 3 2 4" xfId="187"/>
    <cellStyle name="Обычный 5 3 2 4 2" xfId="437"/>
    <cellStyle name="Обычный 5 3 2 5" xfId="222"/>
    <cellStyle name="Обычный 5 3 2 5 2" xfId="472"/>
    <cellStyle name="Обычный 5 3 2 6" xfId="257"/>
    <cellStyle name="Обычный 5 3 2 6 2" xfId="507"/>
    <cellStyle name="Обычный 5 3 2 7" xfId="292"/>
    <cellStyle name="Обычный 5 3 2 8" xfId="562"/>
    <cellStyle name="Обычный 5 3 2 9" xfId="706"/>
    <cellStyle name="Обычный 5 3 3" xfId="79"/>
    <cellStyle name="Обычный 5 3 3 2" xfId="147"/>
    <cellStyle name="Обычный 5 3 3 2 2" xfId="397"/>
    <cellStyle name="Обычный 5 3 3 2 3" xfId="633"/>
    <cellStyle name="Обычный 5 3 3 2 4" xfId="777"/>
    <cellStyle name="Обычный 5 3 3 3" xfId="329"/>
    <cellStyle name="Обычный 5 3 3 4" xfId="544"/>
    <cellStyle name="Обычный 5 3 3 5" xfId="688"/>
    <cellStyle name="Обычный 5 3 4" xfId="113"/>
    <cellStyle name="Обычный 5 3 4 2" xfId="363"/>
    <cellStyle name="Обычный 5 3 4 3" xfId="578"/>
    <cellStyle name="Обычный 5 3 4 4" xfId="722"/>
    <cellStyle name="Обычный 5 3 5" xfId="63"/>
    <cellStyle name="Обычный 5 3 5 2" xfId="313"/>
    <cellStyle name="Обычный 5 3 5 3" xfId="617"/>
    <cellStyle name="Обычный 5 3 5 4" xfId="761"/>
    <cellStyle name="Обычный 5 3 6" xfId="169"/>
    <cellStyle name="Обычный 5 3 6 2" xfId="419"/>
    <cellStyle name="Обычный 5 3 7" xfId="204"/>
    <cellStyle name="Обычный 5 3 7 2" xfId="454"/>
    <cellStyle name="Обычный 5 3 8" xfId="239"/>
    <cellStyle name="Обычный 5 3 8 2" xfId="489"/>
    <cellStyle name="Обычный 5 3 9" xfId="274"/>
    <cellStyle name="Обычный 5 4" xfId="32"/>
    <cellStyle name="Обычный 5 4 10" xfId="662"/>
    <cellStyle name="Обычный 5 4 2" xfId="87"/>
    <cellStyle name="Обычный 5 4 2 2" xfId="153"/>
    <cellStyle name="Обычный 5 4 2 2 2" xfId="403"/>
    <cellStyle name="Обычный 5 4 2 2 3" xfId="641"/>
    <cellStyle name="Обычный 5 4 2 2 4" xfId="785"/>
    <cellStyle name="Обычный 5 4 2 3" xfId="337"/>
    <cellStyle name="Обычный 5 4 2 4" xfId="552"/>
    <cellStyle name="Обычный 5 4 2 5" xfId="696"/>
    <cellStyle name="Обычный 5 4 3" xfId="121"/>
    <cellStyle name="Обычный 5 4 3 2" xfId="371"/>
    <cellStyle name="Обычный 5 4 3 3" xfId="586"/>
    <cellStyle name="Обычный 5 4 3 4" xfId="730"/>
    <cellStyle name="Обычный 5 4 4" xfId="53"/>
    <cellStyle name="Обычный 5 4 4 2" xfId="303"/>
    <cellStyle name="Обычный 5 4 4 3" xfId="607"/>
    <cellStyle name="Обычный 5 4 4 4" xfId="751"/>
    <cellStyle name="Обычный 5 4 5" xfId="177"/>
    <cellStyle name="Обычный 5 4 5 2" xfId="427"/>
    <cellStyle name="Обычный 5 4 6" xfId="212"/>
    <cellStyle name="Обычный 5 4 6 2" xfId="462"/>
    <cellStyle name="Обычный 5 4 7" xfId="247"/>
    <cellStyle name="Обычный 5 4 7 2" xfId="497"/>
    <cellStyle name="Обычный 5 4 8" xfId="282"/>
    <cellStyle name="Обычный 5 4 9" xfId="518"/>
    <cellStyle name="Обычный 5 5" xfId="69"/>
    <cellStyle name="Обычный 5 5 2" xfId="137"/>
    <cellStyle name="Обычный 5 5 2 2" xfId="387"/>
    <cellStyle name="Обычный 5 5 2 3" xfId="623"/>
    <cellStyle name="Обычный 5 5 2 4" xfId="767"/>
    <cellStyle name="Обычный 5 5 3" xfId="319"/>
    <cellStyle name="Обычный 5 5 4" xfId="534"/>
    <cellStyle name="Обычный 5 5 5" xfId="678"/>
    <cellStyle name="Обычный 5 6" xfId="103"/>
    <cellStyle name="Обычный 5 6 2" xfId="353"/>
    <cellStyle name="Обычный 5 6 3" xfId="568"/>
    <cellStyle name="Обычный 5 6 4" xfId="712"/>
    <cellStyle name="Обычный 5 7" xfId="48"/>
    <cellStyle name="Обычный 5 7 2" xfId="298"/>
    <cellStyle name="Обычный 5 7 3" xfId="602"/>
    <cellStyle name="Обычный 5 7 4" xfId="746"/>
    <cellStyle name="Обычный 5 8" xfId="159"/>
    <cellStyle name="Обычный 5 8 2" xfId="409"/>
    <cellStyle name="Обычный 5 9" xfId="194"/>
    <cellStyle name="Обычный 5 9 2" xfId="444"/>
    <cellStyle name="Обычный 6" xfId="16"/>
    <cellStyle name="Обычный 6 10" xfId="231"/>
    <cellStyle name="Обычный 6 10 2" xfId="481"/>
    <cellStyle name="Обычный 6 11" xfId="266"/>
    <cellStyle name="Обычный 6 12" xfId="515"/>
    <cellStyle name="Обычный 6 13" xfId="659"/>
    <cellStyle name="Обычный 6 2" xfId="21"/>
    <cellStyle name="Обычный 6 2 10" xfId="525"/>
    <cellStyle name="Обычный 6 2 11" xfId="669"/>
    <cellStyle name="Обычный 6 2 2" xfId="39"/>
    <cellStyle name="Обычный 6 2 2 2" xfId="128"/>
    <cellStyle name="Обычный 6 2 2 2 2" xfId="378"/>
    <cellStyle name="Обычный 6 2 2 2 3" xfId="593"/>
    <cellStyle name="Обычный 6 2 2 2 4" xfId="737"/>
    <cellStyle name="Обычный 6 2 2 3" xfId="94"/>
    <cellStyle name="Обычный 6 2 2 3 2" xfId="344"/>
    <cellStyle name="Обычный 6 2 2 3 3" xfId="648"/>
    <cellStyle name="Обычный 6 2 2 3 4" xfId="792"/>
    <cellStyle name="Обычный 6 2 2 4" xfId="184"/>
    <cellStyle name="Обычный 6 2 2 4 2" xfId="434"/>
    <cellStyle name="Обычный 6 2 2 5" xfId="219"/>
    <cellStyle name="Обычный 6 2 2 5 2" xfId="469"/>
    <cellStyle name="Обычный 6 2 2 6" xfId="254"/>
    <cellStyle name="Обычный 6 2 2 6 2" xfId="504"/>
    <cellStyle name="Обычный 6 2 2 7" xfId="289"/>
    <cellStyle name="Обычный 6 2 2 8" xfId="559"/>
    <cellStyle name="Обычный 6 2 2 9" xfId="703"/>
    <cellStyle name="Обычный 6 2 3" xfId="76"/>
    <cellStyle name="Обычный 6 2 3 2" xfId="144"/>
    <cellStyle name="Обычный 6 2 3 2 2" xfId="394"/>
    <cellStyle name="Обычный 6 2 3 2 3" xfId="630"/>
    <cellStyle name="Обычный 6 2 3 2 4" xfId="774"/>
    <cellStyle name="Обычный 6 2 3 3" xfId="326"/>
    <cellStyle name="Обычный 6 2 3 4" xfId="541"/>
    <cellStyle name="Обычный 6 2 3 5" xfId="685"/>
    <cellStyle name="Обычный 6 2 4" xfId="110"/>
    <cellStyle name="Обычный 6 2 4 2" xfId="360"/>
    <cellStyle name="Обычный 6 2 4 3" xfId="575"/>
    <cellStyle name="Обычный 6 2 4 4" xfId="719"/>
    <cellStyle name="Обычный 6 2 5" xfId="60"/>
    <cellStyle name="Обычный 6 2 5 2" xfId="310"/>
    <cellStyle name="Обычный 6 2 5 3" xfId="614"/>
    <cellStyle name="Обычный 6 2 5 4" xfId="758"/>
    <cellStyle name="Обычный 6 2 6" xfId="166"/>
    <cellStyle name="Обычный 6 2 6 2" xfId="416"/>
    <cellStyle name="Обычный 6 2 7" xfId="201"/>
    <cellStyle name="Обычный 6 2 7 2" xfId="451"/>
    <cellStyle name="Обычный 6 2 8" xfId="236"/>
    <cellStyle name="Обычный 6 2 8 2" xfId="486"/>
    <cellStyle name="Обычный 6 2 9" xfId="271"/>
    <cellStyle name="Обычный 6 3" xfId="26"/>
    <cellStyle name="Обычный 6 3 10" xfId="530"/>
    <cellStyle name="Обычный 6 3 11" xfId="674"/>
    <cellStyle name="Обычный 6 3 2" xfId="44"/>
    <cellStyle name="Обычный 6 3 2 2" xfId="133"/>
    <cellStyle name="Обычный 6 3 2 2 2" xfId="383"/>
    <cellStyle name="Обычный 6 3 2 2 3" xfId="598"/>
    <cellStyle name="Обычный 6 3 2 2 4" xfId="742"/>
    <cellStyle name="Обычный 6 3 2 3" xfId="99"/>
    <cellStyle name="Обычный 6 3 2 3 2" xfId="349"/>
    <cellStyle name="Обычный 6 3 2 3 3" xfId="653"/>
    <cellStyle name="Обычный 6 3 2 3 4" xfId="797"/>
    <cellStyle name="Обычный 6 3 2 4" xfId="189"/>
    <cellStyle name="Обычный 6 3 2 4 2" xfId="439"/>
    <cellStyle name="Обычный 6 3 2 5" xfId="224"/>
    <cellStyle name="Обычный 6 3 2 5 2" xfId="474"/>
    <cellStyle name="Обычный 6 3 2 6" xfId="259"/>
    <cellStyle name="Обычный 6 3 2 6 2" xfId="509"/>
    <cellStyle name="Обычный 6 3 2 7" xfId="294"/>
    <cellStyle name="Обычный 6 3 2 8" xfId="564"/>
    <cellStyle name="Обычный 6 3 2 9" xfId="708"/>
    <cellStyle name="Обычный 6 3 3" xfId="81"/>
    <cellStyle name="Обычный 6 3 3 2" xfId="149"/>
    <cellStyle name="Обычный 6 3 3 2 2" xfId="399"/>
    <cellStyle name="Обычный 6 3 3 2 3" xfId="635"/>
    <cellStyle name="Обычный 6 3 3 2 4" xfId="779"/>
    <cellStyle name="Обычный 6 3 3 3" xfId="331"/>
    <cellStyle name="Обычный 6 3 3 4" xfId="546"/>
    <cellStyle name="Обычный 6 3 3 5" xfId="690"/>
    <cellStyle name="Обычный 6 3 4" xfId="115"/>
    <cellStyle name="Обычный 6 3 4 2" xfId="365"/>
    <cellStyle name="Обычный 6 3 4 3" xfId="580"/>
    <cellStyle name="Обычный 6 3 4 4" xfId="724"/>
    <cellStyle name="Обычный 6 3 5" xfId="65"/>
    <cellStyle name="Обычный 6 3 5 2" xfId="315"/>
    <cellStyle name="Обычный 6 3 5 3" xfId="619"/>
    <cellStyle name="Обычный 6 3 5 4" xfId="763"/>
    <cellStyle name="Обычный 6 3 6" xfId="171"/>
    <cellStyle name="Обычный 6 3 6 2" xfId="421"/>
    <cellStyle name="Обычный 6 3 7" xfId="206"/>
    <cellStyle name="Обычный 6 3 7 2" xfId="456"/>
    <cellStyle name="Обычный 6 3 8" xfId="241"/>
    <cellStyle name="Обычный 6 3 8 2" xfId="491"/>
    <cellStyle name="Обычный 6 3 9" xfId="276"/>
    <cellStyle name="Обычный 6 4" xfId="34"/>
    <cellStyle name="Обычный 6 4 10" xfId="664"/>
    <cellStyle name="Обычный 6 4 2" xfId="89"/>
    <cellStyle name="Обычный 6 4 2 2" xfId="155"/>
    <cellStyle name="Обычный 6 4 2 2 2" xfId="405"/>
    <cellStyle name="Обычный 6 4 2 2 3" xfId="643"/>
    <cellStyle name="Обычный 6 4 2 2 4" xfId="787"/>
    <cellStyle name="Обычный 6 4 2 3" xfId="339"/>
    <cellStyle name="Обычный 6 4 2 4" xfId="554"/>
    <cellStyle name="Обычный 6 4 2 5" xfId="698"/>
    <cellStyle name="Обычный 6 4 3" xfId="123"/>
    <cellStyle name="Обычный 6 4 3 2" xfId="373"/>
    <cellStyle name="Обычный 6 4 3 3" xfId="588"/>
    <cellStyle name="Обычный 6 4 3 4" xfId="732"/>
    <cellStyle name="Обычный 6 4 4" xfId="55"/>
    <cellStyle name="Обычный 6 4 4 2" xfId="305"/>
    <cellStyle name="Обычный 6 4 4 3" xfId="609"/>
    <cellStyle name="Обычный 6 4 4 4" xfId="753"/>
    <cellStyle name="Обычный 6 4 5" xfId="179"/>
    <cellStyle name="Обычный 6 4 5 2" xfId="429"/>
    <cellStyle name="Обычный 6 4 6" xfId="214"/>
    <cellStyle name="Обычный 6 4 6 2" xfId="464"/>
    <cellStyle name="Обычный 6 4 7" xfId="249"/>
    <cellStyle name="Обычный 6 4 7 2" xfId="499"/>
    <cellStyle name="Обычный 6 4 8" xfId="284"/>
    <cellStyle name="Обычный 6 4 9" xfId="520"/>
    <cellStyle name="Обычный 6 5" xfId="71"/>
    <cellStyle name="Обычный 6 5 2" xfId="139"/>
    <cellStyle name="Обычный 6 5 2 2" xfId="389"/>
    <cellStyle name="Обычный 6 5 2 3" xfId="625"/>
    <cellStyle name="Обычный 6 5 2 4" xfId="769"/>
    <cellStyle name="Обычный 6 5 3" xfId="321"/>
    <cellStyle name="Обычный 6 5 4" xfId="536"/>
    <cellStyle name="Обычный 6 5 5" xfId="680"/>
    <cellStyle name="Обычный 6 6" xfId="105"/>
    <cellStyle name="Обычный 6 6 2" xfId="355"/>
    <cellStyle name="Обычный 6 6 3" xfId="570"/>
    <cellStyle name="Обычный 6 6 4" xfId="714"/>
    <cellStyle name="Обычный 6 7" xfId="50"/>
    <cellStyle name="Обычный 6 7 2" xfId="300"/>
    <cellStyle name="Обычный 6 7 3" xfId="604"/>
    <cellStyle name="Обычный 6 7 4" xfId="748"/>
    <cellStyle name="Обычный 6 8" xfId="161"/>
    <cellStyle name="Обычный 6 8 2" xfId="411"/>
    <cellStyle name="Обычный 6 9" xfId="196"/>
    <cellStyle name="Обычный 6 9 2" xfId="446"/>
    <cellStyle name="Обычный 7" xfId="18"/>
    <cellStyle name="Обычный 7 10" xfId="233"/>
    <cellStyle name="Обычный 7 10 2" xfId="483"/>
    <cellStyle name="Обычный 7 11" xfId="268"/>
    <cellStyle name="Обычный 7 12" xfId="517"/>
    <cellStyle name="Обычный 7 13" xfId="661"/>
    <cellStyle name="Обычный 7 2" xfId="23"/>
    <cellStyle name="Обычный 7 2 10" xfId="527"/>
    <cellStyle name="Обычный 7 2 11" xfId="671"/>
    <cellStyle name="Обычный 7 2 2" xfId="41"/>
    <cellStyle name="Обычный 7 2 2 2" xfId="130"/>
    <cellStyle name="Обычный 7 2 2 2 2" xfId="380"/>
    <cellStyle name="Обычный 7 2 2 2 3" xfId="595"/>
    <cellStyle name="Обычный 7 2 2 2 4" xfId="739"/>
    <cellStyle name="Обычный 7 2 2 3" xfId="96"/>
    <cellStyle name="Обычный 7 2 2 3 2" xfId="346"/>
    <cellStyle name="Обычный 7 2 2 3 3" xfId="650"/>
    <cellStyle name="Обычный 7 2 2 3 4" xfId="794"/>
    <cellStyle name="Обычный 7 2 2 4" xfId="186"/>
    <cellStyle name="Обычный 7 2 2 4 2" xfId="436"/>
    <cellStyle name="Обычный 7 2 2 5" xfId="221"/>
    <cellStyle name="Обычный 7 2 2 5 2" xfId="471"/>
    <cellStyle name="Обычный 7 2 2 6" xfId="256"/>
    <cellStyle name="Обычный 7 2 2 6 2" xfId="506"/>
    <cellStyle name="Обычный 7 2 2 7" xfId="291"/>
    <cellStyle name="Обычный 7 2 2 8" xfId="561"/>
    <cellStyle name="Обычный 7 2 2 9" xfId="705"/>
    <cellStyle name="Обычный 7 2 3" xfId="78"/>
    <cellStyle name="Обычный 7 2 3 2" xfId="146"/>
    <cellStyle name="Обычный 7 2 3 2 2" xfId="396"/>
    <cellStyle name="Обычный 7 2 3 2 3" xfId="632"/>
    <cellStyle name="Обычный 7 2 3 2 4" xfId="776"/>
    <cellStyle name="Обычный 7 2 3 3" xfId="328"/>
    <cellStyle name="Обычный 7 2 3 4" xfId="543"/>
    <cellStyle name="Обычный 7 2 3 5" xfId="687"/>
    <cellStyle name="Обычный 7 2 4" xfId="112"/>
    <cellStyle name="Обычный 7 2 4 2" xfId="362"/>
    <cellStyle name="Обычный 7 2 4 3" xfId="577"/>
    <cellStyle name="Обычный 7 2 4 4" xfId="721"/>
    <cellStyle name="Обычный 7 2 5" xfId="62"/>
    <cellStyle name="Обычный 7 2 5 2" xfId="312"/>
    <cellStyle name="Обычный 7 2 5 3" xfId="616"/>
    <cellStyle name="Обычный 7 2 5 4" xfId="760"/>
    <cellStyle name="Обычный 7 2 6" xfId="168"/>
    <cellStyle name="Обычный 7 2 6 2" xfId="418"/>
    <cellStyle name="Обычный 7 2 7" xfId="203"/>
    <cellStyle name="Обычный 7 2 7 2" xfId="453"/>
    <cellStyle name="Обычный 7 2 8" xfId="238"/>
    <cellStyle name="Обычный 7 2 8 2" xfId="488"/>
    <cellStyle name="Обычный 7 2 9" xfId="273"/>
    <cellStyle name="Обычный 7 3" xfId="28"/>
    <cellStyle name="Обычный 7 3 10" xfId="532"/>
    <cellStyle name="Обычный 7 3 11" xfId="676"/>
    <cellStyle name="Обычный 7 3 2" xfId="46"/>
    <cellStyle name="Обычный 7 3 2 2" xfId="135"/>
    <cellStyle name="Обычный 7 3 2 2 2" xfId="385"/>
    <cellStyle name="Обычный 7 3 2 2 3" xfId="600"/>
    <cellStyle name="Обычный 7 3 2 2 4" xfId="744"/>
    <cellStyle name="Обычный 7 3 2 3" xfId="101"/>
    <cellStyle name="Обычный 7 3 2 3 2" xfId="351"/>
    <cellStyle name="Обычный 7 3 2 3 3" xfId="655"/>
    <cellStyle name="Обычный 7 3 2 3 4" xfId="799"/>
    <cellStyle name="Обычный 7 3 2 4" xfId="191"/>
    <cellStyle name="Обычный 7 3 2 4 2" xfId="441"/>
    <cellStyle name="Обычный 7 3 2 5" xfId="226"/>
    <cellStyle name="Обычный 7 3 2 5 2" xfId="476"/>
    <cellStyle name="Обычный 7 3 2 6" xfId="261"/>
    <cellStyle name="Обычный 7 3 2 6 2" xfId="511"/>
    <cellStyle name="Обычный 7 3 2 7" xfId="296"/>
    <cellStyle name="Обычный 7 3 2 8" xfId="566"/>
    <cellStyle name="Обычный 7 3 2 9" xfId="710"/>
    <cellStyle name="Обычный 7 3 3" xfId="83"/>
    <cellStyle name="Обычный 7 3 3 2" xfId="151"/>
    <cellStyle name="Обычный 7 3 3 2 2" xfId="401"/>
    <cellStyle name="Обычный 7 3 3 2 3" xfId="637"/>
    <cellStyle name="Обычный 7 3 3 2 4" xfId="781"/>
    <cellStyle name="Обычный 7 3 3 3" xfId="333"/>
    <cellStyle name="Обычный 7 3 3 4" xfId="548"/>
    <cellStyle name="Обычный 7 3 3 5" xfId="692"/>
    <cellStyle name="Обычный 7 3 4" xfId="117"/>
    <cellStyle name="Обычный 7 3 4 2" xfId="367"/>
    <cellStyle name="Обычный 7 3 4 3" xfId="582"/>
    <cellStyle name="Обычный 7 3 4 4" xfId="726"/>
    <cellStyle name="Обычный 7 3 5" xfId="67"/>
    <cellStyle name="Обычный 7 3 5 2" xfId="317"/>
    <cellStyle name="Обычный 7 3 5 3" xfId="621"/>
    <cellStyle name="Обычный 7 3 5 4" xfId="765"/>
    <cellStyle name="Обычный 7 3 6" xfId="173"/>
    <cellStyle name="Обычный 7 3 6 2" xfId="423"/>
    <cellStyle name="Обычный 7 3 7" xfId="208"/>
    <cellStyle name="Обычный 7 3 7 2" xfId="458"/>
    <cellStyle name="Обычный 7 3 8" xfId="243"/>
    <cellStyle name="Обычный 7 3 8 2" xfId="493"/>
    <cellStyle name="Обычный 7 3 9" xfId="278"/>
    <cellStyle name="Обычный 7 4" xfId="36"/>
    <cellStyle name="Обычный 7 4 10" xfId="666"/>
    <cellStyle name="Обычный 7 4 2" xfId="91"/>
    <cellStyle name="Обычный 7 4 2 2" xfId="157"/>
    <cellStyle name="Обычный 7 4 2 2 2" xfId="407"/>
    <cellStyle name="Обычный 7 4 2 2 3" xfId="645"/>
    <cellStyle name="Обычный 7 4 2 2 4" xfId="789"/>
    <cellStyle name="Обычный 7 4 2 3" xfId="341"/>
    <cellStyle name="Обычный 7 4 2 4" xfId="556"/>
    <cellStyle name="Обычный 7 4 2 5" xfId="700"/>
    <cellStyle name="Обычный 7 4 3" xfId="125"/>
    <cellStyle name="Обычный 7 4 3 2" xfId="375"/>
    <cellStyle name="Обычный 7 4 3 3" xfId="590"/>
    <cellStyle name="Обычный 7 4 3 4" xfId="734"/>
    <cellStyle name="Обычный 7 4 4" xfId="57"/>
    <cellStyle name="Обычный 7 4 4 2" xfId="307"/>
    <cellStyle name="Обычный 7 4 4 3" xfId="611"/>
    <cellStyle name="Обычный 7 4 4 4" xfId="755"/>
    <cellStyle name="Обычный 7 4 5" xfId="181"/>
    <cellStyle name="Обычный 7 4 5 2" xfId="431"/>
    <cellStyle name="Обычный 7 4 6" xfId="216"/>
    <cellStyle name="Обычный 7 4 6 2" xfId="466"/>
    <cellStyle name="Обычный 7 4 7" xfId="251"/>
    <cellStyle name="Обычный 7 4 7 2" xfId="501"/>
    <cellStyle name="Обычный 7 4 8" xfId="286"/>
    <cellStyle name="Обычный 7 4 9" xfId="522"/>
    <cellStyle name="Обычный 7 5" xfId="73"/>
    <cellStyle name="Обычный 7 5 2" xfId="141"/>
    <cellStyle name="Обычный 7 5 2 2" xfId="391"/>
    <cellStyle name="Обычный 7 5 2 3" xfId="627"/>
    <cellStyle name="Обычный 7 5 2 4" xfId="771"/>
    <cellStyle name="Обычный 7 5 3" xfId="323"/>
    <cellStyle name="Обычный 7 5 4" xfId="538"/>
    <cellStyle name="Обычный 7 5 5" xfId="682"/>
    <cellStyle name="Обычный 7 6" xfId="107"/>
    <cellStyle name="Обычный 7 6 2" xfId="357"/>
    <cellStyle name="Обычный 7 6 3" xfId="572"/>
    <cellStyle name="Обычный 7 6 4" xfId="716"/>
    <cellStyle name="Обычный 7 7" xfId="52"/>
    <cellStyle name="Обычный 7 7 2" xfId="302"/>
    <cellStyle name="Обычный 7 7 3" xfId="606"/>
    <cellStyle name="Обычный 7 7 4" xfId="750"/>
    <cellStyle name="Обычный 7 8" xfId="163"/>
    <cellStyle name="Обычный 7 8 2" xfId="413"/>
    <cellStyle name="Обычный 7 9" xfId="198"/>
    <cellStyle name="Обычный 7 9 2" xfId="448"/>
    <cellStyle name="Обычный 8" xfId="29"/>
    <cellStyle name="Обычный 8 10" xfId="533"/>
    <cellStyle name="Обычный 8 11" xfId="677"/>
    <cellStyle name="Обычный 8 2" xfId="47"/>
    <cellStyle name="Обычный 8 2 2" xfId="136"/>
    <cellStyle name="Обычный 8 2 2 2" xfId="386"/>
    <cellStyle name="Обычный 8 2 2 3" xfId="601"/>
    <cellStyle name="Обычный 8 2 2 4" xfId="745"/>
    <cellStyle name="Обычный 8 2 3" xfId="102"/>
    <cellStyle name="Обычный 8 2 3 2" xfId="352"/>
    <cellStyle name="Обычный 8 2 3 3" xfId="656"/>
    <cellStyle name="Обычный 8 2 3 4" xfId="800"/>
    <cellStyle name="Обычный 8 2 4" xfId="192"/>
    <cellStyle name="Обычный 8 2 4 2" xfId="442"/>
    <cellStyle name="Обычный 8 2 5" xfId="227"/>
    <cellStyle name="Обычный 8 2 5 2" xfId="477"/>
    <cellStyle name="Обычный 8 2 6" xfId="262"/>
    <cellStyle name="Обычный 8 2 6 2" xfId="512"/>
    <cellStyle name="Обычный 8 2 7" xfId="297"/>
    <cellStyle name="Обычный 8 2 8" xfId="567"/>
    <cellStyle name="Обычный 8 2 9" xfId="711"/>
    <cellStyle name="Обычный 8 3" xfId="84"/>
    <cellStyle name="Обычный 8 3 2" xfId="152"/>
    <cellStyle name="Обычный 8 3 2 2" xfId="402"/>
    <cellStyle name="Обычный 8 3 2 3" xfId="638"/>
    <cellStyle name="Обычный 8 3 2 4" xfId="782"/>
    <cellStyle name="Обычный 8 3 3" xfId="334"/>
    <cellStyle name="Обычный 8 3 4" xfId="549"/>
    <cellStyle name="Обычный 8 3 5" xfId="693"/>
    <cellStyle name="Обычный 8 4" xfId="118"/>
    <cellStyle name="Обычный 8 4 2" xfId="368"/>
    <cellStyle name="Обычный 8 4 3" xfId="583"/>
    <cellStyle name="Обычный 8 4 4" xfId="727"/>
    <cellStyle name="Обычный 8 5" xfId="68"/>
    <cellStyle name="Обычный 8 5 2" xfId="318"/>
    <cellStyle name="Обычный 8 5 3" xfId="622"/>
    <cellStyle name="Обычный 8 5 4" xfId="766"/>
    <cellStyle name="Обычный 8 6" xfId="174"/>
    <cellStyle name="Обычный 8 6 2" xfId="424"/>
    <cellStyle name="Обычный 8 7" xfId="209"/>
    <cellStyle name="Обычный 8 7 2" xfId="459"/>
    <cellStyle name="Обычный 8 8" xfId="244"/>
    <cellStyle name="Обычный 8 8 2" xfId="494"/>
    <cellStyle name="Обычный 8 9" xfId="279"/>
    <cellStyle name="Обычный 9" xfId="30"/>
    <cellStyle name="Обычный 9 2" xfId="119"/>
    <cellStyle name="Обычный 9 2 2" xfId="369"/>
    <cellStyle name="Обычный 9 2 3" xfId="584"/>
    <cellStyle name="Обычный 9 2 4" xfId="728"/>
    <cellStyle name="Обычный 9 3" xfId="85"/>
    <cellStyle name="Обычный 9 3 2" xfId="335"/>
    <cellStyle name="Обычный 9 3 3" xfId="639"/>
    <cellStyle name="Обычный 9 3 4" xfId="783"/>
    <cellStyle name="Обычный 9 4" xfId="175"/>
    <cellStyle name="Обычный 9 4 2" xfId="425"/>
    <cellStyle name="Обычный 9 5" xfId="210"/>
    <cellStyle name="Обычный 9 5 2" xfId="460"/>
    <cellStyle name="Обычный 9 6" xfId="245"/>
    <cellStyle name="Обычный 9 6 2" xfId="495"/>
    <cellStyle name="Обычный 9 7" xfId="280"/>
    <cellStyle name="Обычный 9 8" xfId="550"/>
    <cellStyle name="Обычный 9 9" xfId="694"/>
    <cellStyle name="Процентный 2" xfId="7"/>
    <cellStyle name="Процентный 3" xfId="11"/>
    <cellStyle name="Финансовый" xfId="1" builtinId="3"/>
    <cellStyle name="Финансовый 2" xfId="4"/>
    <cellStyle name="Финансовый 2 2" xfId="13"/>
    <cellStyle name="Финансовый 2 3" xfId="12"/>
    <cellStyle name="Финансовый 3" xfId="6"/>
    <cellStyle name="Финансовый 4" xfId="10"/>
    <cellStyle name="Финансовый 5" xfId="15"/>
    <cellStyle name="Финансовый 5 10" xfId="230"/>
    <cellStyle name="Финансовый 5 10 2" xfId="480"/>
    <cellStyle name="Финансовый 5 11" xfId="265"/>
    <cellStyle name="Финансовый 5 12" xfId="514"/>
    <cellStyle name="Финансовый 5 13" xfId="658"/>
    <cellStyle name="Финансовый 5 2" xfId="20"/>
    <cellStyle name="Финансовый 5 2 10" xfId="524"/>
    <cellStyle name="Финансовый 5 2 11" xfId="668"/>
    <cellStyle name="Финансовый 5 2 2" xfId="38"/>
    <cellStyle name="Финансовый 5 2 2 2" xfId="127"/>
    <cellStyle name="Финансовый 5 2 2 2 2" xfId="377"/>
    <cellStyle name="Финансовый 5 2 2 2 3" xfId="592"/>
    <cellStyle name="Финансовый 5 2 2 2 4" xfId="736"/>
    <cellStyle name="Финансовый 5 2 2 3" xfId="93"/>
    <cellStyle name="Финансовый 5 2 2 3 2" xfId="343"/>
    <cellStyle name="Финансовый 5 2 2 3 3" xfId="647"/>
    <cellStyle name="Финансовый 5 2 2 3 4" xfId="791"/>
    <cellStyle name="Финансовый 5 2 2 4" xfId="183"/>
    <cellStyle name="Финансовый 5 2 2 4 2" xfId="433"/>
    <cellStyle name="Финансовый 5 2 2 5" xfId="218"/>
    <cellStyle name="Финансовый 5 2 2 5 2" xfId="468"/>
    <cellStyle name="Финансовый 5 2 2 6" xfId="253"/>
    <cellStyle name="Финансовый 5 2 2 6 2" xfId="503"/>
    <cellStyle name="Финансовый 5 2 2 7" xfId="288"/>
    <cellStyle name="Финансовый 5 2 2 8" xfId="558"/>
    <cellStyle name="Финансовый 5 2 2 9" xfId="702"/>
    <cellStyle name="Финансовый 5 2 3" xfId="75"/>
    <cellStyle name="Финансовый 5 2 3 2" xfId="143"/>
    <cellStyle name="Финансовый 5 2 3 2 2" xfId="393"/>
    <cellStyle name="Финансовый 5 2 3 2 3" xfId="629"/>
    <cellStyle name="Финансовый 5 2 3 2 4" xfId="773"/>
    <cellStyle name="Финансовый 5 2 3 3" xfId="325"/>
    <cellStyle name="Финансовый 5 2 3 4" xfId="540"/>
    <cellStyle name="Финансовый 5 2 3 5" xfId="684"/>
    <cellStyle name="Финансовый 5 2 4" xfId="109"/>
    <cellStyle name="Финансовый 5 2 4 2" xfId="359"/>
    <cellStyle name="Финансовый 5 2 4 3" xfId="574"/>
    <cellStyle name="Финансовый 5 2 4 4" xfId="718"/>
    <cellStyle name="Финансовый 5 2 5" xfId="59"/>
    <cellStyle name="Финансовый 5 2 5 2" xfId="309"/>
    <cellStyle name="Финансовый 5 2 5 3" xfId="613"/>
    <cellStyle name="Финансовый 5 2 5 4" xfId="757"/>
    <cellStyle name="Финансовый 5 2 6" xfId="165"/>
    <cellStyle name="Финансовый 5 2 6 2" xfId="415"/>
    <cellStyle name="Финансовый 5 2 7" xfId="200"/>
    <cellStyle name="Финансовый 5 2 7 2" xfId="450"/>
    <cellStyle name="Финансовый 5 2 8" xfId="235"/>
    <cellStyle name="Финансовый 5 2 8 2" xfId="485"/>
    <cellStyle name="Финансовый 5 2 9" xfId="270"/>
    <cellStyle name="Финансовый 5 3" xfId="25"/>
    <cellStyle name="Финансовый 5 3 10" xfId="529"/>
    <cellStyle name="Финансовый 5 3 11" xfId="673"/>
    <cellStyle name="Финансовый 5 3 2" xfId="43"/>
    <cellStyle name="Финансовый 5 3 2 2" xfId="132"/>
    <cellStyle name="Финансовый 5 3 2 2 2" xfId="382"/>
    <cellStyle name="Финансовый 5 3 2 2 3" xfId="597"/>
    <cellStyle name="Финансовый 5 3 2 2 4" xfId="741"/>
    <cellStyle name="Финансовый 5 3 2 3" xfId="98"/>
    <cellStyle name="Финансовый 5 3 2 3 2" xfId="348"/>
    <cellStyle name="Финансовый 5 3 2 3 3" xfId="652"/>
    <cellStyle name="Финансовый 5 3 2 3 4" xfId="796"/>
    <cellStyle name="Финансовый 5 3 2 4" xfId="188"/>
    <cellStyle name="Финансовый 5 3 2 4 2" xfId="438"/>
    <cellStyle name="Финансовый 5 3 2 5" xfId="223"/>
    <cellStyle name="Финансовый 5 3 2 5 2" xfId="473"/>
    <cellStyle name="Финансовый 5 3 2 6" xfId="258"/>
    <cellStyle name="Финансовый 5 3 2 6 2" xfId="508"/>
    <cellStyle name="Финансовый 5 3 2 7" xfId="293"/>
    <cellStyle name="Финансовый 5 3 2 8" xfId="563"/>
    <cellStyle name="Финансовый 5 3 2 9" xfId="707"/>
    <cellStyle name="Финансовый 5 3 3" xfId="80"/>
    <cellStyle name="Финансовый 5 3 3 2" xfId="148"/>
    <cellStyle name="Финансовый 5 3 3 2 2" xfId="398"/>
    <cellStyle name="Финансовый 5 3 3 2 3" xfId="634"/>
    <cellStyle name="Финансовый 5 3 3 2 4" xfId="778"/>
    <cellStyle name="Финансовый 5 3 3 3" xfId="330"/>
    <cellStyle name="Финансовый 5 3 3 4" xfId="545"/>
    <cellStyle name="Финансовый 5 3 3 5" xfId="689"/>
    <cellStyle name="Финансовый 5 3 4" xfId="114"/>
    <cellStyle name="Финансовый 5 3 4 2" xfId="364"/>
    <cellStyle name="Финансовый 5 3 4 3" xfId="579"/>
    <cellStyle name="Финансовый 5 3 4 4" xfId="723"/>
    <cellStyle name="Финансовый 5 3 5" xfId="64"/>
    <cellStyle name="Финансовый 5 3 5 2" xfId="314"/>
    <cellStyle name="Финансовый 5 3 5 3" xfId="618"/>
    <cellStyle name="Финансовый 5 3 5 4" xfId="762"/>
    <cellStyle name="Финансовый 5 3 6" xfId="170"/>
    <cellStyle name="Финансовый 5 3 6 2" xfId="420"/>
    <cellStyle name="Финансовый 5 3 7" xfId="205"/>
    <cellStyle name="Финансовый 5 3 7 2" xfId="455"/>
    <cellStyle name="Финансовый 5 3 8" xfId="240"/>
    <cellStyle name="Финансовый 5 3 8 2" xfId="490"/>
    <cellStyle name="Финансовый 5 3 9" xfId="275"/>
    <cellStyle name="Финансовый 5 4" xfId="33"/>
    <cellStyle name="Финансовый 5 4 10" xfId="663"/>
    <cellStyle name="Финансовый 5 4 2" xfId="88"/>
    <cellStyle name="Финансовый 5 4 2 2" xfId="154"/>
    <cellStyle name="Финансовый 5 4 2 2 2" xfId="404"/>
    <cellStyle name="Финансовый 5 4 2 2 3" xfId="642"/>
    <cellStyle name="Финансовый 5 4 2 2 4" xfId="786"/>
    <cellStyle name="Финансовый 5 4 2 3" xfId="338"/>
    <cellStyle name="Финансовый 5 4 2 4" xfId="553"/>
    <cellStyle name="Финансовый 5 4 2 5" xfId="697"/>
    <cellStyle name="Финансовый 5 4 3" xfId="122"/>
    <cellStyle name="Финансовый 5 4 3 2" xfId="372"/>
    <cellStyle name="Финансовый 5 4 3 3" xfId="587"/>
    <cellStyle name="Финансовый 5 4 3 4" xfId="731"/>
    <cellStyle name="Финансовый 5 4 4" xfId="54"/>
    <cellStyle name="Финансовый 5 4 4 2" xfId="304"/>
    <cellStyle name="Финансовый 5 4 4 3" xfId="608"/>
    <cellStyle name="Финансовый 5 4 4 4" xfId="752"/>
    <cellStyle name="Финансовый 5 4 5" xfId="178"/>
    <cellStyle name="Финансовый 5 4 5 2" xfId="428"/>
    <cellStyle name="Финансовый 5 4 6" xfId="213"/>
    <cellStyle name="Финансовый 5 4 6 2" xfId="463"/>
    <cellStyle name="Финансовый 5 4 7" xfId="248"/>
    <cellStyle name="Финансовый 5 4 7 2" xfId="498"/>
    <cellStyle name="Финансовый 5 4 8" xfId="283"/>
    <cellStyle name="Финансовый 5 4 9" xfId="519"/>
    <cellStyle name="Финансовый 5 5" xfId="70"/>
    <cellStyle name="Финансовый 5 5 2" xfId="138"/>
    <cellStyle name="Финансовый 5 5 2 2" xfId="388"/>
    <cellStyle name="Финансовый 5 5 2 3" xfId="624"/>
    <cellStyle name="Финансовый 5 5 2 4" xfId="768"/>
    <cellStyle name="Финансовый 5 5 3" xfId="320"/>
    <cellStyle name="Финансовый 5 5 4" xfId="535"/>
    <cellStyle name="Финансовый 5 5 5" xfId="679"/>
    <cellStyle name="Финансовый 5 6" xfId="104"/>
    <cellStyle name="Финансовый 5 6 2" xfId="354"/>
    <cellStyle name="Финансовый 5 6 3" xfId="569"/>
    <cellStyle name="Финансовый 5 6 4" xfId="713"/>
    <cellStyle name="Финансовый 5 7" xfId="49"/>
    <cellStyle name="Финансовый 5 7 2" xfId="299"/>
    <cellStyle name="Финансовый 5 7 3" xfId="603"/>
    <cellStyle name="Финансовый 5 7 4" xfId="747"/>
    <cellStyle name="Финансовый 5 8" xfId="160"/>
    <cellStyle name="Финансовый 5 8 2" xfId="410"/>
    <cellStyle name="Финансовый 5 9" xfId="195"/>
    <cellStyle name="Финансовый 5 9 2" xfId="445"/>
    <cellStyle name="Финансовый 6" xfId="17"/>
    <cellStyle name="Финансовый 6 10" xfId="232"/>
    <cellStyle name="Финансовый 6 10 2" xfId="482"/>
    <cellStyle name="Финансовый 6 11" xfId="267"/>
    <cellStyle name="Финансовый 6 12" xfId="516"/>
    <cellStyle name="Финансовый 6 13" xfId="660"/>
    <cellStyle name="Финансовый 6 2" xfId="22"/>
    <cellStyle name="Финансовый 6 2 10" xfId="526"/>
    <cellStyle name="Финансовый 6 2 11" xfId="670"/>
    <cellStyle name="Финансовый 6 2 2" xfId="40"/>
    <cellStyle name="Финансовый 6 2 2 2" xfId="129"/>
    <cellStyle name="Финансовый 6 2 2 2 2" xfId="379"/>
    <cellStyle name="Финансовый 6 2 2 2 3" xfId="594"/>
    <cellStyle name="Финансовый 6 2 2 2 4" xfId="738"/>
    <cellStyle name="Финансовый 6 2 2 3" xfId="95"/>
    <cellStyle name="Финансовый 6 2 2 3 2" xfId="345"/>
    <cellStyle name="Финансовый 6 2 2 3 3" xfId="649"/>
    <cellStyle name="Финансовый 6 2 2 3 4" xfId="793"/>
    <cellStyle name="Финансовый 6 2 2 4" xfId="185"/>
    <cellStyle name="Финансовый 6 2 2 4 2" xfId="435"/>
    <cellStyle name="Финансовый 6 2 2 5" xfId="220"/>
    <cellStyle name="Финансовый 6 2 2 5 2" xfId="470"/>
    <cellStyle name="Финансовый 6 2 2 6" xfId="255"/>
    <cellStyle name="Финансовый 6 2 2 6 2" xfId="505"/>
    <cellStyle name="Финансовый 6 2 2 7" xfId="290"/>
    <cellStyle name="Финансовый 6 2 2 8" xfId="560"/>
    <cellStyle name="Финансовый 6 2 2 9" xfId="704"/>
    <cellStyle name="Финансовый 6 2 3" xfId="77"/>
    <cellStyle name="Финансовый 6 2 3 2" xfId="145"/>
    <cellStyle name="Финансовый 6 2 3 2 2" xfId="395"/>
    <cellStyle name="Финансовый 6 2 3 2 3" xfId="631"/>
    <cellStyle name="Финансовый 6 2 3 2 4" xfId="775"/>
    <cellStyle name="Финансовый 6 2 3 3" xfId="327"/>
    <cellStyle name="Финансовый 6 2 3 4" xfId="542"/>
    <cellStyle name="Финансовый 6 2 3 5" xfId="686"/>
    <cellStyle name="Финансовый 6 2 4" xfId="111"/>
    <cellStyle name="Финансовый 6 2 4 2" xfId="361"/>
    <cellStyle name="Финансовый 6 2 4 3" xfId="576"/>
    <cellStyle name="Финансовый 6 2 4 4" xfId="720"/>
    <cellStyle name="Финансовый 6 2 5" xfId="61"/>
    <cellStyle name="Финансовый 6 2 5 2" xfId="311"/>
    <cellStyle name="Финансовый 6 2 5 3" xfId="615"/>
    <cellStyle name="Финансовый 6 2 5 4" xfId="759"/>
    <cellStyle name="Финансовый 6 2 6" xfId="167"/>
    <cellStyle name="Финансовый 6 2 6 2" xfId="417"/>
    <cellStyle name="Финансовый 6 2 7" xfId="202"/>
    <cellStyle name="Финансовый 6 2 7 2" xfId="452"/>
    <cellStyle name="Финансовый 6 2 8" xfId="237"/>
    <cellStyle name="Финансовый 6 2 8 2" xfId="487"/>
    <cellStyle name="Финансовый 6 2 9" xfId="272"/>
    <cellStyle name="Финансовый 6 3" xfId="27"/>
    <cellStyle name="Финансовый 6 3 10" xfId="531"/>
    <cellStyle name="Финансовый 6 3 11" xfId="675"/>
    <cellStyle name="Финансовый 6 3 2" xfId="45"/>
    <cellStyle name="Финансовый 6 3 2 2" xfId="134"/>
    <cellStyle name="Финансовый 6 3 2 2 2" xfId="384"/>
    <cellStyle name="Финансовый 6 3 2 2 3" xfId="599"/>
    <cellStyle name="Финансовый 6 3 2 2 4" xfId="743"/>
    <cellStyle name="Финансовый 6 3 2 3" xfId="100"/>
    <cellStyle name="Финансовый 6 3 2 3 2" xfId="350"/>
    <cellStyle name="Финансовый 6 3 2 3 3" xfId="654"/>
    <cellStyle name="Финансовый 6 3 2 3 4" xfId="798"/>
    <cellStyle name="Финансовый 6 3 2 4" xfId="190"/>
    <cellStyle name="Финансовый 6 3 2 4 2" xfId="440"/>
    <cellStyle name="Финансовый 6 3 2 5" xfId="225"/>
    <cellStyle name="Финансовый 6 3 2 5 2" xfId="475"/>
    <cellStyle name="Финансовый 6 3 2 6" xfId="260"/>
    <cellStyle name="Финансовый 6 3 2 6 2" xfId="510"/>
    <cellStyle name="Финансовый 6 3 2 7" xfId="295"/>
    <cellStyle name="Финансовый 6 3 2 8" xfId="565"/>
    <cellStyle name="Финансовый 6 3 2 9" xfId="709"/>
    <cellStyle name="Финансовый 6 3 3" xfId="82"/>
    <cellStyle name="Финансовый 6 3 3 2" xfId="150"/>
    <cellStyle name="Финансовый 6 3 3 2 2" xfId="400"/>
    <cellStyle name="Финансовый 6 3 3 2 3" xfId="636"/>
    <cellStyle name="Финансовый 6 3 3 2 4" xfId="780"/>
    <cellStyle name="Финансовый 6 3 3 3" xfId="332"/>
    <cellStyle name="Финансовый 6 3 3 4" xfId="547"/>
    <cellStyle name="Финансовый 6 3 3 5" xfId="691"/>
    <cellStyle name="Финансовый 6 3 4" xfId="116"/>
    <cellStyle name="Финансовый 6 3 4 2" xfId="366"/>
    <cellStyle name="Финансовый 6 3 4 3" xfId="581"/>
    <cellStyle name="Финансовый 6 3 4 4" xfId="725"/>
    <cellStyle name="Финансовый 6 3 5" xfId="66"/>
    <cellStyle name="Финансовый 6 3 5 2" xfId="316"/>
    <cellStyle name="Финансовый 6 3 5 3" xfId="620"/>
    <cellStyle name="Финансовый 6 3 5 4" xfId="764"/>
    <cellStyle name="Финансовый 6 3 6" xfId="172"/>
    <cellStyle name="Финансовый 6 3 6 2" xfId="422"/>
    <cellStyle name="Финансовый 6 3 7" xfId="207"/>
    <cellStyle name="Финансовый 6 3 7 2" xfId="457"/>
    <cellStyle name="Финансовый 6 3 8" xfId="242"/>
    <cellStyle name="Финансовый 6 3 8 2" xfId="492"/>
    <cellStyle name="Финансовый 6 3 9" xfId="277"/>
    <cellStyle name="Финансовый 6 4" xfId="35"/>
    <cellStyle name="Финансовый 6 4 10" xfId="665"/>
    <cellStyle name="Финансовый 6 4 2" xfId="90"/>
    <cellStyle name="Финансовый 6 4 2 2" xfId="156"/>
    <cellStyle name="Финансовый 6 4 2 2 2" xfId="406"/>
    <cellStyle name="Финансовый 6 4 2 2 3" xfId="644"/>
    <cellStyle name="Финансовый 6 4 2 2 4" xfId="788"/>
    <cellStyle name="Финансовый 6 4 2 3" xfId="340"/>
    <cellStyle name="Финансовый 6 4 2 4" xfId="555"/>
    <cellStyle name="Финансовый 6 4 2 5" xfId="699"/>
    <cellStyle name="Финансовый 6 4 3" xfId="124"/>
    <cellStyle name="Финансовый 6 4 3 2" xfId="374"/>
    <cellStyle name="Финансовый 6 4 3 3" xfId="589"/>
    <cellStyle name="Финансовый 6 4 3 4" xfId="733"/>
    <cellStyle name="Финансовый 6 4 4" xfId="56"/>
    <cellStyle name="Финансовый 6 4 4 2" xfId="306"/>
    <cellStyle name="Финансовый 6 4 4 3" xfId="610"/>
    <cellStyle name="Финансовый 6 4 4 4" xfId="754"/>
    <cellStyle name="Финансовый 6 4 5" xfId="180"/>
    <cellStyle name="Финансовый 6 4 5 2" xfId="430"/>
    <cellStyle name="Финансовый 6 4 6" xfId="215"/>
    <cellStyle name="Финансовый 6 4 6 2" xfId="465"/>
    <cellStyle name="Финансовый 6 4 7" xfId="250"/>
    <cellStyle name="Финансовый 6 4 7 2" xfId="500"/>
    <cellStyle name="Финансовый 6 4 8" xfId="285"/>
    <cellStyle name="Финансовый 6 4 9" xfId="521"/>
    <cellStyle name="Финансовый 6 5" xfId="72"/>
    <cellStyle name="Финансовый 6 5 2" xfId="140"/>
    <cellStyle name="Финансовый 6 5 2 2" xfId="390"/>
    <cellStyle name="Финансовый 6 5 2 3" xfId="626"/>
    <cellStyle name="Финансовый 6 5 2 4" xfId="770"/>
    <cellStyle name="Финансовый 6 5 3" xfId="322"/>
    <cellStyle name="Финансовый 6 5 4" xfId="537"/>
    <cellStyle name="Финансовый 6 5 5" xfId="681"/>
    <cellStyle name="Финансовый 6 6" xfId="106"/>
    <cellStyle name="Финансовый 6 6 2" xfId="356"/>
    <cellStyle name="Финансовый 6 6 3" xfId="571"/>
    <cellStyle name="Финансовый 6 6 4" xfId="715"/>
    <cellStyle name="Финансовый 6 7" xfId="51"/>
    <cellStyle name="Финансовый 6 7 2" xfId="301"/>
    <cellStyle name="Финансовый 6 7 3" xfId="605"/>
    <cellStyle name="Финансовый 6 7 4" xfId="749"/>
    <cellStyle name="Финансовый 6 8" xfId="162"/>
    <cellStyle name="Финансовый 6 8 2" xfId="412"/>
    <cellStyle name="Финансовый 6 9" xfId="197"/>
    <cellStyle name="Финансовый 6 9 2" xfId="447"/>
    <cellStyle name="Финансовый 7" xfId="31"/>
    <cellStyle name="Финансовый 7 2" xfId="120"/>
    <cellStyle name="Финансовый 7 2 2" xfId="370"/>
    <cellStyle name="Финансовый 7 2 3" xfId="585"/>
    <cellStyle name="Финансовый 7 2 4" xfId="729"/>
    <cellStyle name="Финансовый 7 3" xfId="86"/>
    <cellStyle name="Финансовый 7 3 2" xfId="336"/>
    <cellStyle name="Финансовый 7 3 3" xfId="640"/>
    <cellStyle name="Финансовый 7 3 4" xfId="784"/>
    <cellStyle name="Финансовый 7 4" xfId="176"/>
    <cellStyle name="Финансовый 7 4 2" xfId="426"/>
    <cellStyle name="Финансовый 7 5" xfId="211"/>
    <cellStyle name="Финансовый 7 5 2" xfId="461"/>
    <cellStyle name="Финансовый 7 6" xfId="246"/>
    <cellStyle name="Финансовый 7 6 2" xfId="496"/>
    <cellStyle name="Финансовый 7 7" xfId="281"/>
    <cellStyle name="Финансовый 7 8" xfId="551"/>
    <cellStyle name="Финансовый 7 9" xfId="695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57"/>
  <sheetViews>
    <sheetView tabSelected="1" topLeftCell="B295" zoomScale="85" zoomScaleNormal="85" workbookViewId="0">
      <selection activeCell="G330" sqref="G330:R330"/>
    </sheetView>
  </sheetViews>
  <sheetFormatPr defaultRowHeight="15"/>
  <cols>
    <col min="1" max="1" width="14.28515625" customWidth="1"/>
    <col min="2" max="2" width="20.85546875" style="9" customWidth="1"/>
    <col min="3" max="3" width="13.7109375" bestFit="1" customWidth="1"/>
    <col min="4" max="4" width="23" customWidth="1"/>
    <col min="5" max="5" width="19.85546875" customWidth="1"/>
    <col min="6" max="6" width="15.7109375" customWidth="1"/>
    <col min="7" max="8" width="14.28515625" bestFit="1" customWidth="1"/>
    <col min="9" max="9" width="16.42578125" bestFit="1" customWidth="1"/>
    <col min="10" max="10" width="16.140625" customWidth="1"/>
    <col min="11" max="11" width="15.5703125" customWidth="1"/>
    <col min="12" max="12" width="13.140625" bestFit="1" customWidth="1"/>
    <col min="13" max="13" width="12.7109375" bestFit="1" customWidth="1"/>
    <col min="14" max="14" width="13.140625" bestFit="1" customWidth="1"/>
    <col min="15" max="17" width="12.7109375" bestFit="1" customWidth="1"/>
    <col min="18" max="18" width="15" customWidth="1"/>
  </cols>
  <sheetData>
    <row r="1" spans="1:18" ht="30">
      <c r="A1" s="30"/>
      <c r="B1" s="186" t="s">
        <v>44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>
      <c r="A2" s="32"/>
      <c r="B2" s="35" t="s">
        <v>0</v>
      </c>
      <c r="C2" s="33"/>
      <c r="D2" s="34"/>
      <c r="E2" s="142">
        <v>45291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>
      <c r="A3" s="32"/>
      <c r="B3" s="104" t="s">
        <v>7</v>
      </c>
      <c r="C3" s="35" t="s">
        <v>9</v>
      </c>
      <c r="D3" s="31"/>
      <c r="E3" s="34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32"/>
      <c r="B4" s="105" t="s">
        <v>8</v>
      </c>
      <c r="C4" s="35" t="s">
        <v>10</v>
      </c>
      <c r="D4" s="61" t="s">
        <v>31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>
      <c r="A5" s="34"/>
      <c r="B5" s="35"/>
      <c r="C5" s="31"/>
      <c r="D5" s="31"/>
      <c r="E5" s="36"/>
      <c r="F5" s="37"/>
      <c r="G5" s="37">
        <v>44927</v>
      </c>
      <c r="H5" s="37">
        <v>44958</v>
      </c>
      <c r="I5" s="37">
        <v>44986</v>
      </c>
      <c r="J5" s="37">
        <v>45017</v>
      </c>
      <c r="K5" s="37">
        <v>45047</v>
      </c>
      <c r="L5" s="37">
        <v>45078</v>
      </c>
      <c r="M5" s="37">
        <v>45108</v>
      </c>
      <c r="N5" s="37">
        <v>45139</v>
      </c>
      <c r="O5" s="37">
        <v>45170</v>
      </c>
      <c r="P5" s="37">
        <v>45200</v>
      </c>
      <c r="Q5" s="37">
        <v>45231</v>
      </c>
      <c r="R5" s="37">
        <v>45261</v>
      </c>
    </row>
    <row r="6" spans="1:18" ht="15.75" thickBot="1">
      <c r="A6" s="31"/>
      <c r="B6" s="35"/>
      <c r="C6" s="31"/>
      <c r="D6" s="31"/>
      <c r="E6" s="31" t="s">
        <v>1</v>
      </c>
      <c r="F6" s="31"/>
      <c r="G6" s="61">
        <v>6.73</v>
      </c>
      <c r="H6" s="61">
        <v>6.73</v>
      </c>
      <c r="I6" s="61">
        <v>6.73</v>
      </c>
      <c r="J6" s="61">
        <v>6.73</v>
      </c>
      <c r="K6" s="61">
        <v>6.73</v>
      </c>
      <c r="L6" s="61">
        <v>6.73</v>
      </c>
      <c r="M6" s="61">
        <v>6.73</v>
      </c>
      <c r="N6" s="61">
        <v>6.73</v>
      </c>
      <c r="O6" s="61">
        <v>6.73</v>
      </c>
      <c r="P6" s="61">
        <v>6.73</v>
      </c>
      <c r="Q6" s="61">
        <v>6.73</v>
      </c>
      <c r="R6" s="61">
        <v>6.73</v>
      </c>
    </row>
    <row r="7" spans="1:18">
      <c r="A7" s="38"/>
      <c r="B7" s="106"/>
      <c r="C7" s="39"/>
      <c r="D7" s="39"/>
      <c r="E7" s="39"/>
      <c r="F7" s="40"/>
      <c r="G7" s="184" t="s">
        <v>6</v>
      </c>
      <c r="H7" s="185"/>
      <c r="I7" s="185"/>
      <c r="J7" s="185"/>
      <c r="K7" s="185"/>
      <c r="L7" s="41"/>
      <c r="M7" s="41"/>
      <c r="N7" s="41"/>
      <c r="O7" s="41"/>
      <c r="P7" s="41"/>
      <c r="Q7" s="41"/>
      <c r="R7" s="42"/>
    </row>
    <row r="8" spans="1:18">
      <c r="A8" s="43"/>
      <c r="B8" s="44" t="s">
        <v>3</v>
      </c>
      <c r="C8" s="15" t="s">
        <v>2</v>
      </c>
      <c r="D8" s="45" t="s">
        <v>45</v>
      </c>
      <c r="E8" s="46" t="s">
        <v>4</v>
      </c>
      <c r="F8" s="15" t="s">
        <v>5</v>
      </c>
      <c r="G8" s="37">
        <v>44927</v>
      </c>
      <c r="H8" s="37">
        <v>44958</v>
      </c>
      <c r="I8" s="37">
        <v>44986</v>
      </c>
      <c r="J8" s="37">
        <v>45017</v>
      </c>
      <c r="K8" s="37">
        <v>45047</v>
      </c>
      <c r="L8" s="37">
        <v>45078</v>
      </c>
      <c r="M8" s="37">
        <v>45108</v>
      </c>
      <c r="N8" s="37">
        <v>45139</v>
      </c>
      <c r="O8" s="37">
        <v>45170</v>
      </c>
      <c r="P8" s="37">
        <v>45200</v>
      </c>
      <c r="Q8" s="37">
        <v>45231</v>
      </c>
      <c r="R8" s="37">
        <v>45261</v>
      </c>
    </row>
    <row r="9" spans="1:18">
      <c r="A9" s="47"/>
      <c r="B9" s="158"/>
      <c r="C9" s="15">
        <v>0</v>
      </c>
      <c r="D9" s="149">
        <v>4.5474735088646412E-12</v>
      </c>
      <c r="E9" s="150">
        <f>F9-G9-H9-I9-J9-K9-L9-M9-N9-O9-P9-Q9-R9+D9</f>
        <v>-9.0949470177292824E-13</v>
      </c>
      <c r="F9" s="48">
        <f>янв.23!H7+фев.23!H7+мар.23!H7+апр.23!H7+май.23!H7+июн.23!H7+июл.23!H7+авг.23!H7+сен.23!H7+окт.23!H7+ноя.23!H7+дек.23!H7</f>
        <v>65704.990000000005</v>
      </c>
      <c r="G9" s="49">
        <f>янв.23!G7</f>
        <v>12329.36</v>
      </c>
      <c r="H9" s="49">
        <f>фев.23!G7</f>
        <v>6682.89</v>
      </c>
      <c r="I9" s="49">
        <f>мар.23!G7</f>
        <v>8627.86</v>
      </c>
      <c r="J9" s="49">
        <f>апр.23!G7</f>
        <v>3815.9100000000003</v>
      </c>
      <c r="K9" s="49">
        <f>май.23!G7</f>
        <v>4192.79</v>
      </c>
      <c r="L9" s="49">
        <f>июн.23!G7</f>
        <v>2005.5400000000002</v>
      </c>
      <c r="M9" s="49">
        <f>июл.23!G7</f>
        <v>2160.33</v>
      </c>
      <c r="N9" s="49">
        <f>авг.23!G7</f>
        <v>2113.2200000000003</v>
      </c>
      <c r="O9" s="49">
        <f>сен.23!G7</f>
        <v>2119.9500000000003</v>
      </c>
      <c r="P9" s="49">
        <f>окт.23!G7</f>
        <v>3432.3</v>
      </c>
      <c r="Q9" s="49">
        <f>ноя.23!G7</f>
        <v>9987.3200000000015</v>
      </c>
      <c r="R9" s="49">
        <f>дек.23!G7</f>
        <v>8237.52</v>
      </c>
    </row>
    <row r="10" spans="1:18">
      <c r="A10" s="29"/>
      <c r="B10" s="158"/>
      <c r="C10" s="13">
        <v>1</v>
      </c>
      <c r="D10" s="149">
        <v>-14944.65</v>
      </c>
      <c r="E10" s="150">
        <f>F10-G10-H10-I10-J10-K10-L10-M10-N10-O10-P10-Q10-R10+D10</f>
        <v>-8995.070000000007</v>
      </c>
      <c r="F10" s="73">
        <f>янв.23!H8+фев.23!H8+мар.23!H8+апр.23!H8+май.23!H8+июн.23!H8+июл.23!H8+авг.23!H8+сен.23!H8+окт.23!H8+ноя.23!H8+дек.23!H8</f>
        <v>86500</v>
      </c>
      <c r="G10" s="74">
        <f>янв.23!G8</f>
        <v>11586.6</v>
      </c>
      <c r="H10" s="74">
        <f>фев.23!G8</f>
        <v>7432.38</v>
      </c>
      <c r="I10" s="74">
        <f>мар.23!G8</f>
        <v>10550.4</v>
      </c>
      <c r="J10" s="74">
        <f>апр.23!G8</f>
        <v>6772.98</v>
      </c>
      <c r="K10" s="74">
        <f>май.23!G8</f>
        <v>5006.7299999999996</v>
      </c>
      <c r="L10" s="74">
        <f>июн.23!G8</f>
        <v>2439.7800000000002</v>
      </c>
      <c r="M10" s="74">
        <f>июл.23!G8</f>
        <v>2006.46</v>
      </c>
      <c r="N10" s="74">
        <f>авг.23!G8</f>
        <v>2797.74</v>
      </c>
      <c r="O10" s="74">
        <f>сен.23!G8</f>
        <v>2194.86</v>
      </c>
      <c r="P10" s="74">
        <f>окт.23!G8</f>
        <v>10248.959999999999</v>
      </c>
      <c r="Q10" s="74">
        <f>ноя.23!G8</f>
        <v>10446.780000000001</v>
      </c>
      <c r="R10" s="74">
        <f>дек.23!G8</f>
        <v>9066.75</v>
      </c>
    </row>
    <row r="11" spans="1:18" s="64" customFormat="1">
      <c r="A11" s="72"/>
      <c r="B11" s="158"/>
      <c r="C11" s="95">
        <v>2</v>
      </c>
      <c r="D11" s="149">
        <v>-269.97000000000003</v>
      </c>
      <c r="E11" s="150">
        <f t="shared" ref="E11:E74" si="0">F11-G11-H11-I11-J11-K11-L11-M11-N11-O11-P11-Q11-R11+D11</f>
        <v>-1082.2000000000005</v>
      </c>
      <c r="F11" s="73">
        <f>янв.23!H9+фев.23!H9+мар.23!H9+апр.23!H9+май.23!H9+июн.23!H9+июл.23!H9+авг.23!H9+сен.23!H9+окт.23!H9+ноя.23!H9+дек.23!H9</f>
        <v>2074.94</v>
      </c>
      <c r="G11" s="74">
        <f>янв.23!G9</f>
        <v>0</v>
      </c>
      <c r="H11" s="74">
        <f>фев.23!G9</f>
        <v>40.380000000000003</v>
      </c>
      <c r="I11" s="74">
        <f>мар.23!G9</f>
        <v>26.92</v>
      </c>
      <c r="J11" s="74">
        <f>апр.23!G9</f>
        <v>0</v>
      </c>
      <c r="K11" s="74">
        <f>май.23!G9</f>
        <v>720.11</v>
      </c>
      <c r="L11" s="74">
        <f>июн.23!G9</f>
        <v>477.83000000000004</v>
      </c>
      <c r="M11" s="74">
        <f>июл.23!G9</f>
        <v>282.66000000000003</v>
      </c>
      <c r="N11" s="74">
        <f>авг.23!G9</f>
        <v>376.88</v>
      </c>
      <c r="O11" s="74">
        <f>сен.23!G9</f>
        <v>235.55</v>
      </c>
      <c r="P11" s="74">
        <f>окт.23!G9</f>
        <v>619.16000000000008</v>
      </c>
      <c r="Q11" s="74">
        <f>ноя.23!G9</f>
        <v>100.95</v>
      </c>
      <c r="R11" s="74">
        <f>дек.23!G9</f>
        <v>6.73</v>
      </c>
    </row>
    <row r="12" spans="1:18">
      <c r="A12" s="50"/>
      <c r="B12" s="158"/>
      <c r="C12" s="13">
        <v>3</v>
      </c>
      <c r="D12" s="149">
        <v>-3208.13</v>
      </c>
      <c r="E12" s="150">
        <f t="shared" si="0"/>
        <v>-3728.3200000000024</v>
      </c>
      <c r="F12" s="73">
        <f>янв.23!H10+фев.23!H10+мар.23!H10+апр.23!H10+май.23!H10+июн.23!H10+июл.23!H10+авг.23!H10+сен.23!H10+окт.23!H10+ноя.23!H10+дек.23!H10</f>
        <v>21036</v>
      </c>
      <c r="G12" s="74">
        <f>янв.23!G10</f>
        <v>3412.11</v>
      </c>
      <c r="H12" s="74">
        <f>фев.23!G10</f>
        <v>2449.7200000000003</v>
      </c>
      <c r="I12" s="74">
        <f>мар.23!G10</f>
        <v>2866.98</v>
      </c>
      <c r="J12" s="74">
        <f>апр.23!G10</f>
        <v>1224.8600000000001</v>
      </c>
      <c r="K12" s="74">
        <f>май.23!G10</f>
        <v>201.9</v>
      </c>
      <c r="L12" s="74">
        <f>июн.23!G10</f>
        <v>329.77000000000004</v>
      </c>
      <c r="M12" s="74">
        <f>июл.23!G10</f>
        <v>275.93</v>
      </c>
      <c r="N12" s="74">
        <f>авг.23!G10</f>
        <v>430.72</v>
      </c>
      <c r="O12" s="74">
        <f>сен.23!G10</f>
        <v>363.42</v>
      </c>
      <c r="P12" s="74">
        <f>окт.23!G10</f>
        <v>1258.51</v>
      </c>
      <c r="Q12" s="74">
        <f>ноя.23!G10</f>
        <v>4078.38</v>
      </c>
      <c r="R12" s="74">
        <f>дек.23!G10</f>
        <v>4663.8900000000003</v>
      </c>
    </row>
    <row r="13" spans="1:18">
      <c r="A13" s="29"/>
      <c r="B13" s="158"/>
      <c r="C13" s="13">
        <v>4</v>
      </c>
      <c r="D13" s="149">
        <v>3227.85</v>
      </c>
      <c r="E13" s="150">
        <f t="shared" si="0"/>
        <v>23211.69</v>
      </c>
      <c r="F13" s="48">
        <f>янв.23!H11+фев.23!H11+мар.23!H11+апр.23!H11+май.23!H11+июн.23!H11+июл.23!H11+авг.23!H11+сен.23!H11+окт.23!H11+ноя.23!H11+дек.23!H11</f>
        <v>60000</v>
      </c>
      <c r="G13" s="74">
        <f>янв.23!G11</f>
        <v>6358.5</v>
      </c>
      <c r="H13" s="74">
        <f>фев.23!G11</f>
        <v>4714.71</v>
      </c>
      <c r="I13" s="74">
        <f>мар.23!G11</f>
        <v>6099.45</v>
      </c>
      <c r="J13" s="74">
        <f>апр.23!G11</f>
        <v>2138.34</v>
      </c>
      <c r="K13" s="74">
        <f>май.23!G11</f>
        <v>1879.29</v>
      </c>
      <c r="L13" s="74">
        <f>июн.23!G11</f>
        <v>1323.51</v>
      </c>
      <c r="M13" s="74">
        <f>июл.23!G11</f>
        <v>1229.31</v>
      </c>
      <c r="N13" s="74">
        <f>авг.23!G11</f>
        <v>1822.77</v>
      </c>
      <c r="O13" s="74">
        <f>сен.23!G11</f>
        <v>1243.44</v>
      </c>
      <c r="P13" s="74">
        <f>окт.23!G11</f>
        <v>3640.83</v>
      </c>
      <c r="Q13" s="74">
        <f>ноя.23!G11</f>
        <v>4366.17</v>
      </c>
      <c r="R13" s="74">
        <f>дек.23!G11</f>
        <v>5199.84</v>
      </c>
    </row>
    <row r="14" spans="1:18">
      <c r="A14" s="20"/>
      <c r="B14" s="158"/>
      <c r="C14" s="13">
        <v>5</v>
      </c>
      <c r="D14" s="149">
        <v>-25860.48</v>
      </c>
      <c r="E14" s="150">
        <f t="shared" si="0"/>
        <v>4910.3699999999953</v>
      </c>
      <c r="F14" s="48">
        <f>янв.23!H12+фев.23!H12+мар.23!H12+апр.23!H12+май.23!H12+июн.23!H12+июл.23!H12+авг.23!H12+сен.23!H12+окт.23!H12+ноя.23!H12+дек.23!H12</f>
        <v>87000</v>
      </c>
      <c r="G14" s="74">
        <f>янв.23!G12</f>
        <v>9199.91</v>
      </c>
      <c r="H14" s="74">
        <f>фев.23!G12</f>
        <v>6898.25</v>
      </c>
      <c r="I14" s="74">
        <f>мар.23!G12</f>
        <v>8648.0500000000011</v>
      </c>
      <c r="J14" s="74">
        <f>апр.23!G12</f>
        <v>3465.9500000000003</v>
      </c>
      <c r="K14" s="74">
        <f>май.23!G12</f>
        <v>2510.29</v>
      </c>
      <c r="L14" s="74">
        <f>июн.23!G12</f>
        <v>1823.8300000000002</v>
      </c>
      <c r="M14" s="74">
        <f>июл.23!G12</f>
        <v>1103.72</v>
      </c>
      <c r="N14" s="74">
        <f>авг.23!G12</f>
        <v>1783.45</v>
      </c>
      <c r="O14" s="74">
        <f>сен.23!G12</f>
        <v>1366.19</v>
      </c>
      <c r="P14" s="74">
        <f>окт.23!G12</f>
        <v>2887.17</v>
      </c>
      <c r="Q14" s="74">
        <f>ноя.23!G12</f>
        <v>9913.2900000000009</v>
      </c>
      <c r="R14" s="74">
        <f>дек.23!G12</f>
        <v>6629.05</v>
      </c>
    </row>
    <row r="15" spans="1:18">
      <c r="A15" s="20"/>
      <c r="B15" s="158"/>
      <c r="C15" s="13">
        <v>6</v>
      </c>
      <c r="D15" s="149">
        <v>0</v>
      </c>
      <c r="E15" s="150">
        <f t="shared" si="0"/>
        <v>0</v>
      </c>
      <c r="F15" s="48">
        <f>янв.23!H13+фев.23!H13+мар.23!H13+апр.23!H13+май.23!H13+июн.23!H13+июл.23!H13+авг.23!H13+сен.23!H13+окт.23!H13+ноя.23!H13+дек.23!H13</f>
        <v>0</v>
      </c>
      <c r="G15" s="74">
        <f>янв.23!G13</f>
        <v>0</v>
      </c>
      <c r="H15" s="74">
        <f>фев.23!G13</f>
        <v>0</v>
      </c>
      <c r="I15" s="74">
        <f>мар.23!G13</f>
        <v>0</v>
      </c>
      <c r="J15" s="74">
        <f>апр.23!G13</f>
        <v>0</v>
      </c>
      <c r="K15" s="74">
        <f>май.23!G13</f>
        <v>0</v>
      </c>
      <c r="L15" s="74">
        <f>июн.23!G13</f>
        <v>0</v>
      </c>
      <c r="M15" s="74">
        <f>июл.23!G13</f>
        <v>0</v>
      </c>
      <c r="N15" s="74">
        <f>авг.23!G13</f>
        <v>0</v>
      </c>
      <c r="O15" s="74">
        <f>сен.23!G13</f>
        <v>0</v>
      </c>
      <c r="P15" s="74">
        <f>окт.23!G13</f>
        <v>0</v>
      </c>
      <c r="Q15" s="74">
        <f>ноя.23!G13</f>
        <v>0</v>
      </c>
      <c r="R15" s="74">
        <f>дек.23!G13</f>
        <v>0</v>
      </c>
    </row>
    <row r="16" spans="1:18">
      <c r="A16" s="20"/>
      <c r="B16" s="158"/>
      <c r="C16" s="13">
        <v>7</v>
      </c>
      <c r="D16" s="149">
        <v>-19709.47</v>
      </c>
      <c r="E16" s="150">
        <f t="shared" si="0"/>
        <v>-27745.09</v>
      </c>
      <c r="F16" s="48">
        <f>янв.23!H14+фев.23!H14+мар.23!H14+апр.23!H14+май.23!H14+июн.23!H14+июл.23!H14+авг.23!H14+сен.23!H14+окт.23!H14+ноя.23!H14+дек.23!H14</f>
        <v>0</v>
      </c>
      <c r="G16" s="74">
        <f>янв.23!G14</f>
        <v>679.73</v>
      </c>
      <c r="H16" s="74">
        <f>фев.23!G14</f>
        <v>652.81000000000006</v>
      </c>
      <c r="I16" s="74">
        <f>мар.23!G14</f>
        <v>807.6</v>
      </c>
      <c r="J16" s="74">
        <f>апр.23!G14</f>
        <v>659.54000000000008</v>
      </c>
      <c r="K16" s="74">
        <f>май.23!G14</f>
        <v>989.31000000000006</v>
      </c>
      <c r="L16" s="74">
        <f>июн.23!G14</f>
        <v>592.24</v>
      </c>
      <c r="M16" s="74">
        <f>июл.23!G14</f>
        <v>168.25</v>
      </c>
      <c r="N16" s="74">
        <f>авг.23!G14</f>
        <v>605.70000000000005</v>
      </c>
      <c r="O16" s="74">
        <f>сен.23!G14</f>
        <v>585.51</v>
      </c>
      <c r="P16" s="74">
        <f>окт.23!G14</f>
        <v>1029.69</v>
      </c>
      <c r="Q16" s="74">
        <f>ноя.23!G14</f>
        <v>740.30000000000007</v>
      </c>
      <c r="R16" s="74">
        <f>дек.23!G14</f>
        <v>524.94000000000005</v>
      </c>
    </row>
    <row r="17" spans="1:23">
      <c r="A17" s="21"/>
      <c r="B17" s="158"/>
      <c r="C17" s="13">
        <v>8</v>
      </c>
      <c r="D17" s="149">
        <v>-13912.6</v>
      </c>
      <c r="E17" s="150">
        <f t="shared" si="0"/>
        <v>-10944.290000000015</v>
      </c>
      <c r="F17" s="48">
        <f>янв.23!H15+фев.23!H15+мар.23!H15+апр.23!H15+май.23!H15+июн.23!H15+июл.23!H15+авг.23!H15+сен.23!H15+окт.23!H15+ноя.23!H15+дек.23!H15</f>
        <v>69279</v>
      </c>
      <c r="G17" s="74">
        <f>янв.23!G15</f>
        <v>16145.27</v>
      </c>
      <c r="H17" s="74">
        <f>фев.23!G15</f>
        <v>8452.880000000001</v>
      </c>
      <c r="I17" s="74">
        <f>мар.23!G15</f>
        <v>1285.43</v>
      </c>
      <c r="J17" s="74">
        <f>апр.23!G15</f>
        <v>114.41000000000001</v>
      </c>
      <c r="K17" s="74">
        <f>май.23!G15</f>
        <v>0</v>
      </c>
      <c r="L17" s="74">
        <f>июн.23!G15</f>
        <v>12443.77</v>
      </c>
      <c r="M17" s="74">
        <f>июл.23!G15</f>
        <v>1211.4000000000001</v>
      </c>
      <c r="N17" s="74">
        <f>авг.23!G15</f>
        <v>928.74</v>
      </c>
      <c r="O17" s="74">
        <f>сен.23!G15</f>
        <v>699.92000000000007</v>
      </c>
      <c r="P17" s="74">
        <f>окт.23!G15</f>
        <v>5929.13</v>
      </c>
      <c r="Q17" s="74">
        <f>ноя.23!G15</f>
        <v>7806.8</v>
      </c>
      <c r="R17" s="74">
        <f>дек.23!G15</f>
        <v>11292.94</v>
      </c>
    </row>
    <row r="18" spans="1:23">
      <c r="A18" s="20"/>
      <c r="B18" s="158"/>
      <c r="C18" s="13">
        <v>9</v>
      </c>
      <c r="D18" s="149">
        <v>0</v>
      </c>
      <c r="E18" s="150">
        <f t="shared" si="0"/>
        <v>0</v>
      </c>
      <c r="F18" s="48">
        <f>янв.23!H16+фев.23!H16+мар.23!H16+апр.23!H16+май.23!H16+июн.23!H16+июл.23!H16+авг.23!H16+сен.23!H16+окт.23!H16+ноя.23!H16+дек.23!H16</f>
        <v>0</v>
      </c>
      <c r="G18" s="74">
        <f>янв.23!G16</f>
        <v>0</v>
      </c>
      <c r="H18" s="74">
        <f>фев.23!G16</f>
        <v>0</v>
      </c>
      <c r="I18" s="74">
        <f>мар.23!G16</f>
        <v>0</v>
      </c>
      <c r="J18" s="74">
        <f>апр.23!G16</f>
        <v>0</v>
      </c>
      <c r="K18" s="74">
        <f>май.23!G16</f>
        <v>0</v>
      </c>
      <c r="L18" s="74">
        <f>июн.23!G16</f>
        <v>0</v>
      </c>
      <c r="M18" s="74">
        <f>июл.23!G16</f>
        <v>0</v>
      </c>
      <c r="N18" s="74">
        <f>авг.23!G16</f>
        <v>0</v>
      </c>
      <c r="O18" s="74">
        <f>сен.23!G16</f>
        <v>0</v>
      </c>
      <c r="P18" s="74">
        <f>окт.23!G16</f>
        <v>0</v>
      </c>
      <c r="Q18" s="74">
        <f>ноя.23!G16</f>
        <v>0</v>
      </c>
      <c r="R18" s="74">
        <f>дек.23!G16</f>
        <v>0</v>
      </c>
    </row>
    <row r="19" spans="1:23">
      <c r="A19" s="20"/>
      <c r="B19" s="158"/>
      <c r="C19" s="13">
        <v>10</v>
      </c>
      <c r="D19" s="149">
        <v>1000</v>
      </c>
      <c r="E19" s="150">
        <f t="shared" si="0"/>
        <v>1000</v>
      </c>
      <c r="F19" s="48">
        <f>янв.23!H17+фев.23!H17+мар.23!H17+апр.23!H17+май.23!H17+июн.23!H17+июл.23!H17+авг.23!H17+сен.23!H17+окт.23!H17+ноя.23!H17+дек.23!H17</f>
        <v>0</v>
      </c>
      <c r="G19" s="74">
        <f>янв.23!G17</f>
        <v>0</v>
      </c>
      <c r="H19" s="74">
        <f>фев.23!G17</f>
        <v>0</v>
      </c>
      <c r="I19" s="74">
        <f>мар.23!G17</f>
        <v>0</v>
      </c>
      <c r="J19" s="74">
        <f>апр.23!G17</f>
        <v>0</v>
      </c>
      <c r="K19" s="74">
        <f>май.23!G17</f>
        <v>0</v>
      </c>
      <c r="L19" s="74">
        <f>июн.23!G17</f>
        <v>0</v>
      </c>
      <c r="M19" s="74">
        <f>июл.23!G17</f>
        <v>0</v>
      </c>
      <c r="N19" s="74">
        <f>авг.23!G17</f>
        <v>0</v>
      </c>
      <c r="O19" s="74">
        <f>сен.23!G17</f>
        <v>0</v>
      </c>
      <c r="P19" s="74">
        <f>окт.23!G17</f>
        <v>0</v>
      </c>
      <c r="Q19" s="74">
        <f>ноя.23!G17</f>
        <v>0</v>
      </c>
      <c r="R19" s="74">
        <f>дек.23!G17</f>
        <v>0</v>
      </c>
    </row>
    <row r="20" spans="1:23">
      <c r="A20" s="20"/>
      <c r="B20" s="158"/>
      <c r="C20" s="13">
        <v>11</v>
      </c>
      <c r="D20" s="149">
        <v>-9550.8799999999992</v>
      </c>
      <c r="E20" s="150">
        <f t="shared" si="0"/>
        <v>-10586.260000000007</v>
      </c>
      <c r="F20" s="48">
        <f>янв.23!H18+фев.23!H18+мар.23!H18+апр.23!H18+май.23!H18+июн.23!H18+июл.23!H18+авг.23!H18+сен.23!H18+окт.23!H18+ноя.23!H18+дек.23!H18</f>
        <v>63754.329999999994</v>
      </c>
      <c r="G20" s="74">
        <f>янв.23!G18</f>
        <v>13823.42</v>
      </c>
      <c r="H20" s="74">
        <f>фев.23!G18</f>
        <v>6016.6200000000008</v>
      </c>
      <c r="I20" s="74">
        <f>мар.23!G18</f>
        <v>8230.7900000000009</v>
      </c>
      <c r="J20" s="74">
        <f>апр.23!G18</f>
        <v>7362.6200000000008</v>
      </c>
      <c r="K20" s="74">
        <f>май.23!G18</f>
        <v>4569.67</v>
      </c>
      <c r="L20" s="74">
        <f>июн.23!G18</f>
        <v>1648.8500000000001</v>
      </c>
      <c r="M20" s="74">
        <f>июл.23!G18</f>
        <v>713.38</v>
      </c>
      <c r="N20" s="74">
        <f>авг.23!G18</f>
        <v>962.3900000000001</v>
      </c>
      <c r="O20" s="74">
        <f>сен.23!G18</f>
        <v>464.37</v>
      </c>
      <c r="P20" s="74">
        <f>окт.23!G18</f>
        <v>4004.3500000000004</v>
      </c>
      <c r="Q20" s="74">
        <f>ноя.23!G18</f>
        <v>6406.96</v>
      </c>
      <c r="R20" s="74">
        <f>дек.23!G18</f>
        <v>10586.29</v>
      </c>
    </row>
    <row r="21" spans="1:23">
      <c r="A21" s="29"/>
      <c r="B21" s="158"/>
      <c r="C21" s="13">
        <v>12</v>
      </c>
      <c r="D21" s="149">
        <v>-3140.34</v>
      </c>
      <c r="E21" s="150">
        <f t="shared" si="0"/>
        <v>-1232.7899999999963</v>
      </c>
      <c r="F21" s="48">
        <f>янв.23!H19+фев.23!H19+мар.23!H19+апр.23!H19+май.23!H19+июн.23!H19+июл.23!H19+авг.23!H19+сен.23!H19+окт.23!H19+ноя.23!H19+дек.23!H19</f>
        <v>50632.5</v>
      </c>
      <c r="G21" s="74">
        <f>янв.23!G19</f>
        <v>7898.67</v>
      </c>
      <c r="H21" s="74">
        <f>фев.23!G19</f>
        <v>6334.95</v>
      </c>
      <c r="I21" s="74">
        <f>мар.23!G19</f>
        <v>7828.0199999999995</v>
      </c>
      <c r="J21" s="74">
        <f>апр.23!G19</f>
        <v>3344.1</v>
      </c>
      <c r="K21" s="74">
        <f>май.23!G19</f>
        <v>2312.61</v>
      </c>
      <c r="L21" s="74">
        <f>июн.23!G19</f>
        <v>1102.1400000000001</v>
      </c>
      <c r="M21" s="74">
        <f>июл.23!G19</f>
        <v>777.15</v>
      </c>
      <c r="N21" s="74">
        <f>авг.23!G19</f>
        <v>1234.02</v>
      </c>
      <c r="O21" s="74">
        <f>сен.23!G19</f>
        <v>1153.95</v>
      </c>
      <c r="P21" s="74">
        <f>окт.23!G19</f>
        <v>4554.57</v>
      </c>
      <c r="Q21" s="74">
        <f>ноя.23!G19</f>
        <v>6193.65</v>
      </c>
      <c r="R21" s="74">
        <f>дек.23!G19</f>
        <v>5991.12</v>
      </c>
    </row>
    <row r="22" spans="1:23">
      <c r="A22" s="29"/>
      <c r="B22" s="158"/>
      <c r="C22" s="13">
        <v>13</v>
      </c>
      <c r="D22" s="149">
        <v>24835.26</v>
      </c>
      <c r="E22" s="150">
        <f t="shared" si="0"/>
        <v>31551.440000000002</v>
      </c>
      <c r="F22" s="48">
        <f>янв.23!H20+фев.23!H20+мар.23!H20+апр.23!H20+май.23!H20+июн.23!H20+июл.23!H20+авг.23!H20+сен.23!H20+окт.23!H20+ноя.23!H20+дек.23!H20</f>
        <v>38000</v>
      </c>
      <c r="G22" s="74">
        <f>янв.23!G20</f>
        <v>4888.9799999999996</v>
      </c>
      <c r="H22" s="74">
        <f>фев.23!G20</f>
        <v>3890.46</v>
      </c>
      <c r="I22" s="74">
        <f>мар.23!G20</f>
        <v>4691.16</v>
      </c>
      <c r="J22" s="74">
        <f>апр.23!G20</f>
        <v>1959.36</v>
      </c>
      <c r="K22" s="74">
        <f>май.23!G20</f>
        <v>1620.24</v>
      </c>
      <c r="L22" s="74">
        <f>июн.23!G20</f>
        <v>772.43999999999994</v>
      </c>
      <c r="M22" s="74">
        <f>июл.23!G20</f>
        <v>489.84</v>
      </c>
      <c r="N22" s="74">
        <f>авг.23!G20</f>
        <v>763.02</v>
      </c>
      <c r="O22" s="74">
        <f>сен.23!G20</f>
        <v>631.14</v>
      </c>
      <c r="P22" s="74">
        <f>окт.23!G20</f>
        <v>3428.88</v>
      </c>
      <c r="Q22" s="74">
        <f>ноя.23!G20</f>
        <v>6820.08</v>
      </c>
      <c r="R22" s="74">
        <f>дек.23!G20</f>
        <v>1328.22</v>
      </c>
    </row>
    <row r="23" spans="1:23" s="64" customFormat="1">
      <c r="A23" s="72"/>
      <c r="B23" s="158"/>
      <c r="C23" s="151">
        <v>14</v>
      </c>
      <c r="D23" s="149">
        <v>-13740.67</v>
      </c>
      <c r="E23" s="150">
        <f>F23-G23-H23-I23-J23-K23-L23-M23-N23-O23-P23-Q23-R23+D23</f>
        <v>-7738.5300000000161</v>
      </c>
      <c r="F23" s="73">
        <f>янв.23!H21+фев.23!H21+мар.23!H21+апр.23!H21+май.23!H21+июн.23!H21+июл.23!H21+авг.23!H21+сен.23!H21+окт.23!H21+ноя.23!H21+дек.23!H21</f>
        <v>98202.17</v>
      </c>
      <c r="G23" s="74">
        <f>янв.23!G21</f>
        <v>15680.900000000001</v>
      </c>
      <c r="H23" s="74">
        <f>фев.23!G21</f>
        <v>11266.02</v>
      </c>
      <c r="I23" s="74">
        <f>мар.23!G21</f>
        <v>14873.300000000001</v>
      </c>
      <c r="J23" s="74">
        <f>апр.23!G21</f>
        <v>6447.34</v>
      </c>
      <c r="K23" s="74">
        <f>май.23!G21</f>
        <v>5572.4400000000005</v>
      </c>
      <c r="L23" s="74">
        <f>июн.23!G21</f>
        <v>3580.36</v>
      </c>
      <c r="M23" s="74">
        <f>июл.23!G21</f>
        <v>2012.2700000000002</v>
      </c>
      <c r="N23" s="74">
        <f>авг.23!G21</f>
        <v>3647.6600000000003</v>
      </c>
      <c r="O23" s="74">
        <f>сен.23!G21</f>
        <v>2483.3700000000003</v>
      </c>
      <c r="P23" s="74">
        <f>окт.23!G21</f>
        <v>9475.84</v>
      </c>
      <c r="Q23" s="74">
        <f>ноя.23!G21</f>
        <v>9422</v>
      </c>
      <c r="R23" s="74">
        <f>дек.23!G21</f>
        <v>7738.53</v>
      </c>
    </row>
    <row r="24" spans="1:23">
      <c r="A24" s="20"/>
      <c r="B24" s="158"/>
      <c r="C24" s="13">
        <v>15</v>
      </c>
      <c r="D24" s="149">
        <v>0</v>
      </c>
      <c r="E24" s="150">
        <f t="shared" si="0"/>
        <v>0</v>
      </c>
      <c r="F24" s="48">
        <f>янв.23!H22+фев.23!H22+мар.23!H22+апр.23!H22+май.23!H22+июн.23!H22+июл.23!H22+авг.23!H22+сен.23!H22+окт.23!H22+ноя.23!H22+дек.23!H22</f>
        <v>0</v>
      </c>
      <c r="G24" s="74">
        <f>янв.23!G22</f>
        <v>0</v>
      </c>
      <c r="H24" s="74">
        <f>фев.23!G22</f>
        <v>0</v>
      </c>
      <c r="I24" s="74">
        <f>мар.23!G22</f>
        <v>0</v>
      </c>
      <c r="J24" s="74">
        <f>апр.23!G22</f>
        <v>0</v>
      </c>
      <c r="K24" s="74">
        <f>май.23!G22</f>
        <v>0</v>
      </c>
      <c r="L24" s="74">
        <f>июн.23!G22</f>
        <v>0</v>
      </c>
      <c r="M24" s="74">
        <f>июл.23!G22</f>
        <v>0</v>
      </c>
      <c r="N24" s="74">
        <f>авг.23!G22</f>
        <v>0</v>
      </c>
      <c r="O24" s="74">
        <f>сен.23!G22</f>
        <v>0</v>
      </c>
      <c r="P24" s="74">
        <f>окт.23!G22</f>
        <v>0</v>
      </c>
      <c r="Q24" s="74">
        <f>ноя.23!G22</f>
        <v>0</v>
      </c>
      <c r="R24" s="74">
        <f>дек.23!G22</f>
        <v>0</v>
      </c>
    </row>
    <row r="25" spans="1:23">
      <c r="A25" s="20"/>
      <c r="B25" s="158"/>
      <c r="C25" s="13">
        <v>16</v>
      </c>
      <c r="D25" s="149">
        <v>0</v>
      </c>
      <c r="E25" s="150">
        <f t="shared" si="0"/>
        <v>0</v>
      </c>
      <c r="F25" s="48">
        <f>янв.23!H23+фев.23!H23+мар.23!H23+апр.23!H23+май.23!H23+июн.23!H23+июл.23!H23+авг.23!H23+сен.23!H23+окт.23!H23+ноя.23!H23+дек.23!H23</f>
        <v>0</v>
      </c>
      <c r="G25" s="74">
        <f>янв.23!G23</f>
        <v>0</v>
      </c>
      <c r="H25" s="74">
        <f>фев.23!G23</f>
        <v>0</v>
      </c>
      <c r="I25" s="74">
        <f>мар.23!G23</f>
        <v>0</v>
      </c>
      <c r="J25" s="74">
        <f>апр.23!G23</f>
        <v>0</v>
      </c>
      <c r="K25" s="74">
        <f>май.23!G23</f>
        <v>0</v>
      </c>
      <c r="L25" s="74">
        <f>июн.23!G23</f>
        <v>0</v>
      </c>
      <c r="M25" s="74">
        <f>июл.23!G23</f>
        <v>0</v>
      </c>
      <c r="N25" s="74">
        <f>авг.23!G23</f>
        <v>0</v>
      </c>
      <c r="O25" s="74">
        <f>сен.23!G23</f>
        <v>0</v>
      </c>
      <c r="P25" s="74">
        <f>окт.23!G23</f>
        <v>0</v>
      </c>
      <c r="Q25" s="74">
        <f>ноя.23!G23</f>
        <v>0</v>
      </c>
      <c r="R25" s="74">
        <f>дек.23!G23</f>
        <v>0</v>
      </c>
    </row>
    <row r="26" spans="1:23">
      <c r="A26" s="20"/>
      <c r="B26" s="158"/>
      <c r="C26" s="13">
        <v>17</v>
      </c>
      <c r="D26" s="149">
        <v>-16426.580000000002</v>
      </c>
      <c r="E26" s="150">
        <f t="shared" si="0"/>
        <v>-12974.149999999987</v>
      </c>
      <c r="F26" s="48">
        <f>янв.23!H24+фев.23!H24+мар.23!H24+апр.23!H24+май.23!H24+июн.23!H24+июл.23!H24+авг.23!H24+сен.23!H24+окт.23!H24+ноя.23!H24+дек.23!H24</f>
        <v>121744.08</v>
      </c>
      <c r="G26" s="74">
        <f>янв.23!G24</f>
        <v>18336.03</v>
      </c>
      <c r="H26" s="74">
        <f>фев.23!G24</f>
        <v>13753.2</v>
      </c>
      <c r="I26" s="74">
        <f>мар.23!G24</f>
        <v>16616.88</v>
      </c>
      <c r="J26" s="74">
        <f>апр.23!G24</f>
        <v>7714.98</v>
      </c>
      <c r="K26" s="74">
        <f>май.23!G24</f>
        <v>8449.74</v>
      </c>
      <c r="L26" s="74">
        <f>июн.23!G24</f>
        <v>4841.88</v>
      </c>
      <c r="M26" s="74">
        <f>июл.23!G24</f>
        <v>2491.59</v>
      </c>
      <c r="N26" s="74">
        <f>авг.23!G24</f>
        <v>4794.78</v>
      </c>
      <c r="O26" s="74">
        <f>сен.23!G24</f>
        <v>3004.98</v>
      </c>
      <c r="P26" s="74">
        <f>окт.23!G24</f>
        <v>11600.73</v>
      </c>
      <c r="Q26" s="74">
        <f>ноя.23!G24</f>
        <v>12161.22</v>
      </c>
      <c r="R26" s="74">
        <f>дек.23!G24</f>
        <v>14525.64</v>
      </c>
    </row>
    <row r="27" spans="1:23">
      <c r="A27" s="29"/>
      <c r="B27" s="158"/>
      <c r="C27" s="13">
        <v>18</v>
      </c>
      <c r="D27" s="149">
        <v>1906.88</v>
      </c>
      <c r="E27" s="150">
        <f t="shared" si="0"/>
        <v>2763.6200000000044</v>
      </c>
      <c r="F27" s="48">
        <f>янв.23!H25+фев.23!H25+мар.23!H25+апр.23!H25+май.23!H25+июн.23!H25+июл.23!H25+авг.23!H25+сен.23!H25+окт.23!H25+ноя.23!H25+дек.23!H25</f>
        <v>43000</v>
      </c>
      <c r="G27" s="74">
        <f>янв.23!G25</f>
        <v>7046.31</v>
      </c>
      <c r="H27" s="74">
        <f>фев.23!G25</f>
        <v>11790.960000000001</v>
      </c>
      <c r="I27" s="74">
        <f>мар.23!G25</f>
        <v>6528.1</v>
      </c>
      <c r="J27" s="74">
        <f>апр.23!G25</f>
        <v>962.3900000000001</v>
      </c>
      <c r="K27" s="74">
        <f>май.23!G25</f>
        <v>1420.0300000000002</v>
      </c>
      <c r="L27" s="74">
        <f>июн.23!G25</f>
        <v>807.6</v>
      </c>
      <c r="M27" s="74">
        <f>июл.23!G25</f>
        <v>2019.0000000000002</v>
      </c>
      <c r="N27" s="74">
        <f>авг.23!G25</f>
        <v>1271.97</v>
      </c>
      <c r="O27" s="74">
        <f>сен.23!G25</f>
        <v>1487.3300000000002</v>
      </c>
      <c r="P27" s="74">
        <f>окт.23!G25</f>
        <v>1238.3200000000002</v>
      </c>
      <c r="Q27" s="74">
        <f>ноя.23!G25</f>
        <v>2658.3500000000004</v>
      </c>
      <c r="R27" s="74">
        <f>дек.23!G25</f>
        <v>4912.9000000000005</v>
      </c>
      <c r="W27" s="64" t="s">
        <v>31</v>
      </c>
    </row>
    <row r="28" spans="1:23">
      <c r="A28" s="50"/>
      <c r="B28" s="158"/>
      <c r="C28" s="13">
        <v>19</v>
      </c>
      <c r="D28" s="149">
        <v>12021.57</v>
      </c>
      <c r="E28" s="150">
        <f t="shared" si="0"/>
        <v>8434.09</v>
      </c>
      <c r="F28" s="48">
        <f>янв.23!H26+фев.23!H26+мар.23!H26+апр.23!H26+май.23!H26+июн.23!H26+июл.23!H26+авг.23!H26+сен.23!H26+окт.23!H26+ноя.23!H26+дек.23!H26</f>
        <v>5000</v>
      </c>
      <c r="G28" s="74">
        <f>янв.23!G26</f>
        <v>0</v>
      </c>
      <c r="H28" s="74">
        <f>фев.23!G26</f>
        <v>0</v>
      </c>
      <c r="I28" s="74">
        <f>мар.23!G26</f>
        <v>0</v>
      </c>
      <c r="J28" s="74">
        <f>апр.23!G26</f>
        <v>33.650000000000006</v>
      </c>
      <c r="K28" s="74">
        <f>май.23!G26</f>
        <v>1601.74</v>
      </c>
      <c r="L28" s="74">
        <f>июн.23!G26</f>
        <v>1063.3400000000001</v>
      </c>
      <c r="M28" s="74">
        <f>июл.23!G26</f>
        <v>1339.27</v>
      </c>
      <c r="N28" s="74">
        <f>авг.23!G26</f>
        <v>2570.86</v>
      </c>
      <c r="O28" s="74">
        <f>сен.23!G26</f>
        <v>982.58</v>
      </c>
      <c r="P28" s="74">
        <f>окт.23!G26</f>
        <v>982.58</v>
      </c>
      <c r="Q28" s="74">
        <f>ноя.23!G26</f>
        <v>0</v>
      </c>
      <c r="R28" s="74">
        <f>дек.23!G26</f>
        <v>13.46</v>
      </c>
    </row>
    <row r="29" spans="1:23">
      <c r="A29" s="20"/>
      <c r="B29" s="158"/>
      <c r="C29" s="13">
        <v>20</v>
      </c>
      <c r="D29" s="149">
        <v>3147.4</v>
      </c>
      <c r="E29" s="150">
        <f t="shared" si="0"/>
        <v>-1195.2199999999998</v>
      </c>
      <c r="F29" s="48">
        <f>янв.23!H27+фев.23!H27+мар.23!H27+апр.23!H27+май.23!H27+июн.23!H27+июл.23!H27+авг.23!H27+сен.23!H27+окт.23!H27+ноя.23!H27+дек.23!H27</f>
        <v>0</v>
      </c>
      <c r="G29" s="74">
        <f>янв.23!G27</f>
        <v>0</v>
      </c>
      <c r="H29" s="74">
        <f>фев.23!G27</f>
        <v>0</v>
      </c>
      <c r="I29" s="74">
        <f>мар.23!G27</f>
        <v>0</v>
      </c>
      <c r="J29" s="74">
        <f>апр.23!G27</f>
        <v>160.13999999999999</v>
      </c>
      <c r="K29" s="74">
        <f>май.23!G27</f>
        <v>310.86</v>
      </c>
      <c r="L29" s="74">
        <f>июн.23!G27</f>
        <v>207.24</v>
      </c>
      <c r="M29" s="74">
        <f>июл.23!G27</f>
        <v>343.83</v>
      </c>
      <c r="N29" s="74">
        <f>авг.23!G27</f>
        <v>254.34</v>
      </c>
      <c r="O29" s="74">
        <f>сен.23!G27</f>
        <v>372.09</v>
      </c>
      <c r="P29" s="74">
        <f>окт.23!G27</f>
        <v>277.89</v>
      </c>
      <c r="Q29" s="74">
        <f>ноя.23!G27</f>
        <v>1271.7</v>
      </c>
      <c r="R29" s="74">
        <f>дек.23!G27</f>
        <v>1144.53</v>
      </c>
    </row>
    <row r="30" spans="1:23">
      <c r="A30" s="20"/>
      <c r="B30" s="158"/>
      <c r="C30" s="13">
        <v>21</v>
      </c>
      <c r="D30" s="149">
        <v>1402.19</v>
      </c>
      <c r="E30" s="150">
        <f t="shared" si="0"/>
        <v>1412.8</v>
      </c>
      <c r="F30" s="48">
        <f>янв.23!H28+фев.23!H28+мар.23!H28+апр.23!H28+май.23!H28+июн.23!H28+июл.23!H28+авг.23!H28+сен.23!H28+окт.23!H28+ноя.23!H28+дек.23!H28</f>
        <v>300</v>
      </c>
      <c r="G30" s="74">
        <f>янв.23!G28</f>
        <v>0</v>
      </c>
      <c r="H30" s="74">
        <f>фев.23!G28</f>
        <v>0</v>
      </c>
      <c r="I30" s="74">
        <f>мар.23!G28</f>
        <v>0</v>
      </c>
      <c r="J30" s="74">
        <f>апр.23!G28</f>
        <v>0</v>
      </c>
      <c r="K30" s="74">
        <f>май.23!G28</f>
        <v>67.300000000000011</v>
      </c>
      <c r="L30" s="74">
        <f>июн.23!G28</f>
        <v>0</v>
      </c>
      <c r="M30" s="74">
        <f>июл.23!G28</f>
        <v>6.73</v>
      </c>
      <c r="N30" s="74">
        <f>авг.23!G28</f>
        <v>141.33000000000001</v>
      </c>
      <c r="O30" s="74">
        <f>сен.23!G28</f>
        <v>53.84</v>
      </c>
      <c r="P30" s="74">
        <f>окт.23!G28</f>
        <v>20.190000000000001</v>
      </c>
      <c r="Q30" s="74">
        <f>ноя.23!G28</f>
        <v>0</v>
      </c>
      <c r="R30" s="74">
        <f>дек.23!G28</f>
        <v>0</v>
      </c>
    </row>
    <row r="31" spans="1:23">
      <c r="A31" s="50"/>
      <c r="B31" s="158"/>
      <c r="C31" s="13">
        <v>22</v>
      </c>
      <c r="D31" s="149">
        <v>178.75</v>
      </c>
      <c r="E31" s="150">
        <f t="shared" si="0"/>
        <v>1130.5999999999995</v>
      </c>
      <c r="F31" s="48">
        <f>янв.23!H29+фев.23!H29+мар.23!H29+апр.23!H29+май.23!H29+июн.23!H29+июл.23!H29+авг.23!H29+сен.23!H29+окт.23!H29+ноя.23!H29+дек.23!H29</f>
        <v>50400</v>
      </c>
      <c r="G31" s="74">
        <f>янв.23!G29</f>
        <v>7450.1100000000006</v>
      </c>
      <c r="H31" s="74">
        <f>фев.23!G29</f>
        <v>6043.54</v>
      </c>
      <c r="I31" s="74">
        <f>мар.23!G29</f>
        <v>8742.27</v>
      </c>
      <c r="J31" s="74">
        <f>апр.23!G29</f>
        <v>5982.97</v>
      </c>
      <c r="K31" s="74">
        <f>май.23!G29</f>
        <v>2907.36</v>
      </c>
      <c r="L31" s="74">
        <f>июн.23!G29</f>
        <v>1050.33</v>
      </c>
      <c r="M31" s="74">
        <f>июл.23!G29</f>
        <v>141.30000000000001</v>
      </c>
      <c r="N31" s="74">
        <f>авг.23!G29</f>
        <v>2543.4</v>
      </c>
      <c r="O31" s="74">
        <f>сен.23!G29</f>
        <v>1521.33</v>
      </c>
      <c r="P31" s="74">
        <f>окт.23!G29</f>
        <v>3768</v>
      </c>
      <c r="Q31" s="74">
        <f>ноя.23!G29</f>
        <v>4973.76</v>
      </c>
      <c r="R31" s="74">
        <f>дек.23!G29</f>
        <v>4323.78</v>
      </c>
    </row>
    <row r="32" spans="1:23">
      <c r="A32" s="20"/>
      <c r="B32" s="158"/>
      <c r="C32" s="13">
        <v>23</v>
      </c>
      <c r="D32" s="149">
        <v>0</v>
      </c>
      <c r="E32" s="150">
        <f t="shared" si="0"/>
        <v>0</v>
      </c>
      <c r="F32" s="48">
        <f>янв.23!H30+фев.23!H30+мар.23!H30+апр.23!H30+май.23!H30+июн.23!H30+июл.23!H30+авг.23!H30+сен.23!H30+окт.23!H30+ноя.23!H30+дек.23!H30</f>
        <v>0</v>
      </c>
      <c r="G32" s="74">
        <f>янв.23!G30</f>
        <v>0</v>
      </c>
      <c r="H32" s="74">
        <f>фев.23!G30</f>
        <v>0</v>
      </c>
      <c r="I32" s="74">
        <f>мар.23!G30</f>
        <v>0</v>
      </c>
      <c r="J32" s="74">
        <f>апр.23!G30</f>
        <v>0</v>
      </c>
      <c r="K32" s="74">
        <f>май.23!G30</f>
        <v>0</v>
      </c>
      <c r="L32" s="74">
        <f>июн.23!G30</f>
        <v>0</v>
      </c>
      <c r="M32" s="74">
        <f>июл.23!G30</f>
        <v>0</v>
      </c>
      <c r="N32" s="74">
        <f>авг.23!G30</f>
        <v>0</v>
      </c>
      <c r="O32" s="74">
        <f>сен.23!G30</f>
        <v>0</v>
      </c>
      <c r="P32" s="74">
        <f>окт.23!G30</f>
        <v>0</v>
      </c>
      <c r="Q32" s="74">
        <f>ноя.23!G30</f>
        <v>0</v>
      </c>
      <c r="R32" s="74">
        <f>дек.23!G30</f>
        <v>0</v>
      </c>
    </row>
    <row r="33" spans="1:18">
      <c r="A33" s="20"/>
      <c r="B33" s="158"/>
      <c r="C33" s="13">
        <v>24</v>
      </c>
      <c r="D33" s="149">
        <v>0</v>
      </c>
      <c r="E33" s="150">
        <f t="shared" si="0"/>
        <v>0</v>
      </c>
      <c r="F33" s="48">
        <f>янв.23!H31+фев.23!H31+мар.23!H31+апр.23!H31+май.23!H31+июн.23!H31+июл.23!H31+авг.23!H31+сен.23!H31+окт.23!H31+ноя.23!H31+дек.23!H31</f>
        <v>0</v>
      </c>
      <c r="G33" s="74">
        <f>янв.23!G31</f>
        <v>0</v>
      </c>
      <c r="H33" s="74">
        <f>фев.23!G31</f>
        <v>0</v>
      </c>
      <c r="I33" s="74">
        <f>мар.23!G31</f>
        <v>0</v>
      </c>
      <c r="J33" s="74">
        <f>апр.23!G31</f>
        <v>0</v>
      </c>
      <c r="K33" s="74">
        <f>май.23!G31</f>
        <v>0</v>
      </c>
      <c r="L33" s="74">
        <f>июн.23!G31</f>
        <v>0</v>
      </c>
      <c r="M33" s="74">
        <f>июл.23!G31</f>
        <v>0</v>
      </c>
      <c r="N33" s="74">
        <f>авг.23!G31</f>
        <v>0</v>
      </c>
      <c r="O33" s="74">
        <f>сен.23!G31</f>
        <v>0</v>
      </c>
      <c r="P33" s="74">
        <f>окт.23!G31</f>
        <v>0</v>
      </c>
      <c r="Q33" s="74">
        <f>ноя.23!G31</f>
        <v>0</v>
      </c>
      <c r="R33" s="74">
        <f>дек.23!G31</f>
        <v>0</v>
      </c>
    </row>
    <row r="34" spans="1:18">
      <c r="A34" s="29"/>
      <c r="B34" s="158"/>
      <c r="C34" s="13">
        <v>25</v>
      </c>
      <c r="D34" s="149">
        <v>-4841.58</v>
      </c>
      <c r="E34" s="150">
        <f t="shared" si="0"/>
        <v>-4381.2300000000041</v>
      </c>
      <c r="F34" s="48">
        <f>янв.23!H32+фев.23!H32+мар.23!H32+апр.23!H32+май.23!H32+июн.23!H32+июл.23!H32+авг.23!H32+сен.23!H32+окт.23!H32+ноя.23!H32+дек.23!H32</f>
        <v>26175.68</v>
      </c>
      <c r="G34" s="74">
        <f>янв.23!G32</f>
        <v>5087.88</v>
      </c>
      <c r="H34" s="74">
        <f>фев.23!G32</f>
        <v>3499.6000000000004</v>
      </c>
      <c r="I34" s="74">
        <f>мар.23!G32</f>
        <v>4542.75</v>
      </c>
      <c r="J34" s="74">
        <f>апр.23!G32</f>
        <v>1218.1300000000001</v>
      </c>
      <c r="K34" s="74">
        <f>май.23!G32</f>
        <v>996.04000000000008</v>
      </c>
      <c r="L34" s="74">
        <f>июн.23!G32</f>
        <v>26.92</v>
      </c>
      <c r="M34" s="74">
        <f>июл.23!G32</f>
        <v>572.05000000000007</v>
      </c>
      <c r="N34" s="74">
        <f>авг.23!G32</f>
        <v>316.31</v>
      </c>
      <c r="O34" s="74">
        <f>сен.23!G32</f>
        <v>0</v>
      </c>
      <c r="P34" s="74">
        <f>окт.23!G32</f>
        <v>1790.18</v>
      </c>
      <c r="Q34" s="74">
        <f>ноя.23!G32</f>
        <v>3284.2400000000002</v>
      </c>
      <c r="R34" s="74">
        <f>дек.23!G32</f>
        <v>4381.2300000000005</v>
      </c>
    </row>
    <row r="35" spans="1:18">
      <c r="A35" s="50"/>
      <c r="B35" s="158"/>
      <c r="C35" s="13">
        <v>26</v>
      </c>
      <c r="D35" s="149">
        <v>-4.82</v>
      </c>
      <c r="E35" s="150">
        <f t="shared" si="0"/>
        <v>-0.11000000000000032</v>
      </c>
      <c r="F35" s="48">
        <f>янв.23!H33+фев.23!H33+мар.23!H33+апр.23!H33+май.23!H33+июн.23!H33+июл.23!H33+авг.23!H33+сен.23!H33+окт.23!H33+ноя.23!H33+дек.23!H33</f>
        <v>0</v>
      </c>
      <c r="G35" s="74">
        <f>янв.23!G33</f>
        <v>0</v>
      </c>
      <c r="H35" s="74">
        <f>фев.23!G33</f>
        <v>0</v>
      </c>
      <c r="I35" s="74">
        <f>мар.23!G33</f>
        <v>0</v>
      </c>
      <c r="J35" s="74">
        <f>апр.23!G33</f>
        <v>0</v>
      </c>
      <c r="K35" s="74">
        <f>май.23!G33</f>
        <v>0</v>
      </c>
      <c r="L35" s="74">
        <f>июн.23!G33</f>
        <v>0</v>
      </c>
      <c r="M35" s="74">
        <f>июл.23!G33</f>
        <v>0</v>
      </c>
      <c r="N35" s="74">
        <f>авг.23!G33</f>
        <v>0</v>
      </c>
      <c r="O35" s="74">
        <f>сен.23!G33</f>
        <v>0</v>
      </c>
      <c r="P35" s="74">
        <f>окт.23!G33</f>
        <v>0</v>
      </c>
      <c r="Q35" s="74">
        <f>ноя.23!G33</f>
        <v>-4.71</v>
      </c>
      <c r="R35" s="74">
        <f>дек.23!G33</f>
        <v>0</v>
      </c>
    </row>
    <row r="36" spans="1:18">
      <c r="A36" s="29"/>
      <c r="B36" s="158"/>
      <c r="C36" s="13">
        <v>27</v>
      </c>
      <c r="D36" s="149">
        <v>0</v>
      </c>
      <c r="E36" s="150">
        <f t="shared" si="0"/>
        <v>0</v>
      </c>
      <c r="F36" s="48">
        <f>янв.23!H34+фев.23!H34+мар.23!H34+апр.23!H34+май.23!H34+июн.23!H34+июл.23!H34+авг.23!H34+сен.23!H34+окт.23!H34+ноя.23!H34+дек.23!H34</f>
        <v>0</v>
      </c>
      <c r="G36" s="74">
        <f>янв.23!G34</f>
        <v>0</v>
      </c>
      <c r="H36" s="74">
        <f>фев.23!G34</f>
        <v>0</v>
      </c>
      <c r="I36" s="74">
        <f>мар.23!G34</f>
        <v>0</v>
      </c>
      <c r="J36" s="74">
        <f>апр.23!G34</f>
        <v>0</v>
      </c>
      <c r="K36" s="74">
        <f>май.23!G34</f>
        <v>0</v>
      </c>
      <c r="L36" s="74">
        <f>июн.23!G34</f>
        <v>0</v>
      </c>
      <c r="M36" s="74">
        <f>июл.23!G34</f>
        <v>0</v>
      </c>
      <c r="N36" s="74">
        <f>авг.23!G34</f>
        <v>0</v>
      </c>
      <c r="O36" s="74">
        <f>сен.23!G34</f>
        <v>0</v>
      </c>
      <c r="P36" s="74">
        <f>окт.23!G34</f>
        <v>0</v>
      </c>
      <c r="Q36" s="74">
        <f>ноя.23!G34</f>
        <v>0</v>
      </c>
      <c r="R36" s="74">
        <f>дек.23!G34</f>
        <v>0</v>
      </c>
    </row>
    <row r="37" spans="1:18">
      <c r="A37" s="29"/>
      <c r="B37" s="158"/>
      <c r="C37" s="13">
        <v>28</v>
      </c>
      <c r="D37" s="149">
        <v>0</v>
      </c>
      <c r="E37" s="150">
        <f t="shared" si="0"/>
        <v>0</v>
      </c>
      <c r="F37" s="48">
        <f>янв.23!H35+фев.23!H35+мар.23!H35+апр.23!H35+май.23!H35+июн.23!H35+июл.23!H35+авг.23!H35+сен.23!H35+окт.23!H35+ноя.23!H35+дек.23!H35</f>
        <v>0</v>
      </c>
      <c r="G37" s="74">
        <f>янв.23!G35</f>
        <v>0</v>
      </c>
      <c r="H37" s="74">
        <f>фев.23!G35</f>
        <v>0</v>
      </c>
      <c r="I37" s="74">
        <f>мар.23!G35</f>
        <v>0</v>
      </c>
      <c r="J37" s="74">
        <f>апр.23!G35</f>
        <v>0</v>
      </c>
      <c r="K37" s="74">
        <f>май.23!G35</f>
        <v>0</v>
      </c>
      <c r="L37" s="74">
        <f>июн.23!G35</f>
        <v>0</v>
      </c>
      <c r="M37" s="74">
        <f>июл.23!G35</f>
        <v>0</v>
      </c>
      <c r="N37" s="74">
        <f>авг.23!G35</f>
        <v>0</v>
      </c>
      <c r="O37" s="74">
        <f>сен.23!G35</f>
        <v>0</v>
      </c>
      <c r="P37" s="74">
        <f>окт.23!G35</f>
        <v>0</v>
      </c>
      <c r="Q37" s="74">
        <f>ноя.23!G35</f>
        <v>0</v>
      </c>
      <c r="R37" s="74">
        <f>дек.23!G35</f>
        <v>0</v>
      </c>
    </row>
    <row r="38" spans="1:18">
      <c r="A38" s="29"/>
      <c r="B38" s="158"/>
      <c r="C38" s="13">
        <v>29</v>
      </c>
      <c r="D38" s="149">
        <v>0</v>
      </c>
      <c r="E38" s="150">
        <f t="shared" si="0"/>
        <v>0</v>
      </c>
      <c r="F38" s="48">
        <f>янв.23!H36+фев.23!H36+мар.23!H36+апр.23!H36+май.23!H36+июн.23!H36+июл.23!H36+авг.23!H36+сен.23!H36+окт.23!H36+ноя.23!H36+дек.23!H36</f>
        <v>0</v>
      </c>
      <c r="G38" s="74">
        <f>янв.23!G36</f>
        <v>0</v>
      </c>
      <c r="H38" s="74">
        <f>фев.23!G36</f>
        <v>0</v>
      </c>
      <c r="I38" s="74">
        <f>мар.23!G36</f>
        <v>0</v>
      </c>
      <c r="J38" s="74">
        <f>апр.23!G36</f>
        <v>0</v>
      </c>
      <c r="K38" s="74">
        <f>май.23!G36</f>
        <v>0</v>
      </c>
      <c r="L38" s="74">
        <f>июн.23!G36</f>
        <v>0</v>
      </c>
      <c r="M38" s="74">
        <f>июл.23!G36</f>
        <v>0</v>
      </c>
      <c r="N38" s="74">
        <f>авг.23!G36</f>
        <v>0</v>
      </c>
      <c r="O38" s="74">
        <f>сен.23!G36</f>
        <v>0</v>
      </c>
      <c r="P38" s="74">
        <f>окт.23!G36</f>
        <v>0</v>
      </c>
      <c r="Q38" s="74">
        <f>ноя.23!G36</f>
        <v>0</v>
      </c>
      <c r="R38" s="74">
        <f>дек.23!G36</f>
        <v>0</v>
      </c>
    </row>
    <row r="39" spans="1:18">
      <c r="A39" s="50"/>
      <c r="B39" s="158"/>
      <c r="C39" s="13">
        <v>30</v>
      </c>
      <c r="D39" s="149">
        <v>0</v>
      </c>
      <c r="E39" s="150">
        <f t="shared" si="0"/>
        <v>0</v>
      </c>
      <c r="F39" s="48">
        <f>янв.23!H37+фев.23!H37+мар.23!H37+апр.23!H37+май.23!H37+июн.23!H37+июл.23!H37+авг.23!H37+сен.23!H37+окт.23!H37+ноя.23!H37+дек.23!H37</f>
        <v>0</v>
      </c>
      <c r="G39" s="74">
        <f>янв.23!G37</f>
        <v>0</v>
      </c>
      <c r="H39" s="74">
        <f>фев.23!G37</f>
        <v>0</v>
      </c>
      <c r="I39" s="74">
        <f>мар.23!G37</f>
        <v>0</v>
      </c>
      <c r="J39" s="74">
        <f>апр.23!G37</f>
        <v>0</v>
      </c>
      <c r="K39" s="74">
        <f>май.23!G37</f>
        <v>0</v>
      </c>
      <c r="L39" s="74">
        <f>июн.23!G37</f>
        <v>0</v>
      </c>
      <c r="M39" s="74">
        <f>июл.23!G37</f>
        <v>0</v>
      </c>
      <c r="N39" s="74">
        <f>авг.23!G37</f>
        <v>0</v>
      </c>
      <c r="O39" s="74">
        <f>сен.23!G37</f>
        <v>0</v>
      </c>
      <c r="P39" s="74">
        <f>окт.23!G37</f>
        <v>0</v>
      </c>
      <c r="Q39" s="74">
        <f>ноя.23!G37</f>
        <v>0</v>
      </c>
      <c r="R39" s="74">
        <f>дек.23!G37</f>
        <v>0</v>
      </c>
    </row>
    <row r="40" spans="1:18">
      <c r="A40" s="50"/>
      <c r="B40" s="158"/>
      <c r="C40" s="13">
        <v>32</v>
      </c>
      <c r="D40" s="149">
        <v>0</v>
      </c>
      <c r="E40" s="150">
        <f t="shared" si="0"/>
        <v>0</v>
      </c>
      <c r="F40" s="48">
        <f>янв.23!H38+фев.23!H38+мар.23!H38+апр.23!H38+май.23!H38+июн.23!H38+июл.23!H38+авг.23!H38+сен.23!H38+окт.23!H38+ноя.23!H38+дек.23!H38</f>
        <v>0</v>
      </c>
      <c r="G40" s="74">
        <f>янв.23!G38</f>
        <v>0</v>
      </c>
      <c r="H40" s="74">
        <f>фев.23!G38</f>
        <v>0</v>
      </c>
      <c r="I40" s="74">
        <f>мар.23!G38</f>
        <v>0</v>
      </c>
      <c r="J40" s="74">
        <f>апр.23!G38</f>
        <v>0</v>
      </c>
      <c r="K40" s="74">
        <f>май.23!G38</f>
        <v>0</v>
      </c>
      <c r="L40" s="74">
        <f>июн.23!G38</f>
        <v>0</v>
      </c>
      <c r="M40" s="74">
        <f>июл.23!G38</f>
        <v>0</v>
      </c>
      <c r="N40" s="74">
        <f>авг.23!G38</f>
        <v>0</v>
      </c>
      <c r="O40" s="74">
        <f>сен.23!G38</f>
        <v>0</v>
      </c>
      <c r="P40" s="74">
        <f>окт.23!G38</f>
        <v>0</v>
      </c>
      <c r="Q40" s="74">
        <f>ноя.23!G38</f>
        <v>0</v>
      </c>
      <c r="R40" s="74">
        <f>дек.23!G38</f>
        <v>0</v>
      </c>
    </row>
    <row r="41" spans="1:18">
      <c r="A41" s="20"/>
      <c r="B41" s="158"/>
      <c r="C41" s="13">
        <v>34</v>
      </c>
      <c r="D41" s="149">
        <v>57.989999999999995</v>
      </c>
      <c r="E41" s="150">
        <f t="shared" si="0"/>
        <v>57.989999999999995</v>
      </c>
      <c r="F41" s="48">
        <f>янв.23!H39+фев.23!H39+мар.23!H39+апр.23!H39+май.23!H39+июн.23!H39+июл.23!H39+авг.23!H39+сен.23!H39+окт.23!H39+ноя.23!H39+дек.23!H39</f>
        <v>0</v>
      </c>
      <c r="G41" s="74">
        <f>янв.23!G39</f>
        <v>0</v>
      </c>
      <c r="H41" s="74">
        <f>фев.23!G39</f>
        <v>0</v>
      </c>
      <c r="I41" s="74">
        <f>мар.23!G39</f>
        <v>0</v>
      </c>
      <c r="J41" s="74">
        <f>апр.23!G39</f>
        <v>0</v>
      </c>
      <c r="K41" s="74">
        <f>май.23!G39</f>
        <v>0</v>
      </c>
      <c r="L41" s="74">
        <f>июн.23!G39</f>
        <v>0</v>
      </c>
      <c r="M41" s="74">
        <f>июл.23!G39</f>
        <v>0</v>
      </c>
      <c r="N41" s="74">
        <f>авг.23!G39</f>
        <v>0</v>
      </c>
      <c r="O41" s="74">
        <f>сен.23!G39</f>
        <v>0</v>
      </c>
      <c r="P41" s="74">
        <f>окт.23!G39</f>
        <v>0</v>
      </c>
      <c r="Q41" s="74">
        <f>ноя.23!G39</f>
        <v>0</v>
      </c>
      <c r="R41" s="74">
        <f>дек.23!G39</f>
        <v>0</v>
      </c>
    </row>
    <row r="42" spans="1:18">
      <c r="A42" s="20"/>
      <c r="B42" s="158"/>
      <c r="C42" s="13">
        <v>35</v>
      </c>
      <c r="D42" s="149">
        <v>0</v>
      </c>
      <c r="E42" s="150">
        <f t="shared" si="0"/>
        <v>0</v>
      </c>
      <c r="F42" s="48">
        <f>янв.23!H40+фев.23!H40+мар.23!H40+апр.23!H40+май.23!H40+июн.23!H40+июл.23!H40+авг.23!H40+сен.23!H40+окт.23!H40+ноя.23!H40+дек.23!H40</f>
        <v>0</v>
      </c>
      <c r="G42" s="74">
        <f>янв.23!G40</f>
        <v>0</v>
      </c>
      <c r="H42" s="74">
        <f>фев.23!G40</f>
        <v>0</v>
      </c>
      <c r="I42" s="74">
        <f>мар.23!G40</f>
        <v>0</v>
      </c>
      <c r="J42" s="74">
        <f>апр.23!G40</f>
        <v>0</v>
      </c>
      <c r="K42" s="74">
        <f>май.23!G40</f>
        <v>0</v>
      </c>
      <c r="L42" s="74">
        <f>июн.23!G40</f>
        <v>0</v>
      </c>
      <c r="M42" s="74">
        <f>июл.23!G40</f>
        <v>0</v>
      </c>
      <c r="N42" s="74">
        <f>авг.23!G40</f>
        <v>0</v>
      </c>
      <c r="O42" s="74">
        <f>сен.23!G40</f>
        <v>0</v>
      </c>
      <c r="P42" s="74">
        <f>окт.23!G40</f>
        <v>0</v>
      </c>
      <c r="Q42" s="74">
        <f>ноя.23!G40</f>
        <v>0</v>
      </c>
      <c r="R42" s="74">
        <f>дек.23!G40</f>
        <v>0</v>
      </c>
    </row>
    <row r="43" spans="1:18">
      <c r="A43" s="51"/>
      <c r="B43" s="158"/>
      <c r="C43" s="13">
        <v>36</v>
      </c>
      <c r="D43" s="149">
        <v>-1226.79</v>
      </c>
      <c r="E43" s="150">
        <f t="shared" si="0"/>
        <v>849.5800000000022</v>
      </c>
      <c r="F43" s="48">
        <f>янв.23!H41+фев.23!H41+мар.23!H41+апр.23!H41+май.23!H41+июн.23!H41+июл.23!H41+авг.23!H41+сен.23!H41+окт.23!H41+ноя.23!H41+дек.23!H41</f>
        <v>15226.79</v>
      </c>
      <c r="G43" s="74">
        <f>янв.23!G41</f>
        <v>0</v>
      </c>
      <c r="H43" s="74">
        <f>фев.23!G41</f>
        <v>0</v>
      </c>
      <c r="I43" s="74">
        <f>мар.23!G41</f>
        <v>477.83000000000004</v>
      </c>
      <c r="J43" s="74">
        <f>апр.23!G41</f>
        <v>572.05000000000007</v>
      </c>
      <c r="K43" s="74">
        <f>май.23!G41</f>
        <v>1184.48</v>
      </c>
      <c r="L43" s="74">
        <f>июн.23!G41</f>
        <v>1857.48</v>
      </c>
      <c r="M43" s="74">
        <f>июл.23!G41</f>
        <v>908.55000000000007</v>
      </c>
      <c r="N43" s="74">
        <f>авг.23!G41</f>
        <v>1817.1000000000001</v>
      </c>
      <c r="O43" s="74">
        <f>сен.23!G41</f>
        <v>942.2</v>
      </c>
      <c r="P43" s="74">
        <f>окт.23!G41</f>
        <v>2752.57</v>
      </c>
      <c r="Q43" s="74">
        <f>ноя.23!G41</f>
        <v>1648.8500000000001</v>
      </c>
      <c r="R43" s="74">
        <f>дек.23!G41</f>
        <v>989.31000000000006</v>
      </c>
    </row>
    <row r="44" spans="1:18">
      <c r="A44" s="20"/>
      <c r="B44" s="158"/>
      <c r="C44" s="13">
        <v>37</v>
      </c>
      <c r="D44" s="149">
        <v>-85109.4</v>
      </c>
      <c r="E44" s="150">
        <f t="shared" si="0"/>
        <v>-100580.45000000001</v>
      </c>
      <c r="F44" s="48">
        <f>янв.23!H42+фев.23!H42+мар.23!H42+апр.23!H42+май.23!H42+июн.23!H42+июл.23!H42+авг.23!H42+сен.23!H42+окт.23!H42+ноя.23!H42+дек.23!H42</f>
        <v>128450</v>
      </c>
      <c r="G44" s="74">
        <f>янв.23!G42</f>
        <v>25802.820000000003</v>
      </c>
      <c r="H44" s="74">
        <f>фев.23!G42</f>
        <v>18675.75</v>
      </c>
      <c r="I44" s="74">
        <f>мар.23!G42</f>
        <v>21354.29</v>
      </c>
      <c r="J44" s="74">
        <f>апр.23!G42</f>
        <v>5363.81</v>
      </c>
      <c r="K44" s="74">
        <f>май.23!G42</f>
        <v>4098.5700000000006</v>
      </c>
      <c r="L44" s="74">
        <f>июн.23!G42</f>
        <v>3896.67</v>
      </c>
      <c r="M44" s="74">
        <f>июл.23!G42</f>
        <v>2234.36</v>
      </c>
      <c r="N44" s="74">
        <f>авг.23!G42</f>
        <v>2907.36</v>
      </c>
      <c r="O44" s="74">
        <f>сен.23!G42</f>
        <v>2510.29</v>
      </c>
      <c r="P44" s="74">
        <f>окт.23!G42</f>
        <v>12739.890000000001</v>
      </c>
      <c r="Q44" s="74">
        <f>ноя.23!G42</f>
        <v>19476.620000000003</v>
      </c>
      <c r="R44" s="74">
        <f>дек.23!G42</f>
        <v>24860.620000000003</v>
      </c>
    </row>
    <row r="45" spans="1:18">
      <c r="A45" s="50"/>
      <c r="B45" s="158"/>
      <c r="C45" s="13">
        <v>38</v>
      </c>
      <c r="D45" s="149">
        <v>-912.58</v>
      </c>
      <c r="E45" s="150">
        <f t="shared" si="0"/>
        <v>-1215.43</v>
      </c>
      <c r="F45" s="48">
        <f>янв.23!H43+фев.23!H43+мар.23!H43+апр.23!H43+май.23!H43+июн.23!H43+июл.23!H43+авг.23!H43+сен.23!H43+окт.23!H43+ноя.23!H43+дек.23!H43</f>
        <v>0</v>
      </c>
      <c r="G45" s="74">
        <f>янв.23!G43</f>
        <v>6.73</v>
      </c>
      <c r="H45" s="74">
        <f>фев.23!G43</f>
        <v>0</v>
      </c>
      <c r="I45" s="74">
        <f>мар.23!G43</f>
        <v>114.41000000000001</v>
      </c>
      <c r="J45" s="74">
        <f>апр.23!G43</f>
        <v>0</v>
      </c>
      <c r="K45" s="74">
        <f>май.23!G43</f>
        <v>0</v>
      </c>
      <c r="L45" s="74">
        <f>июн.23!G43</f>
        <v>0</v>
      </c>
      <c r="M45" s="74">
        <f>июл.23!G43</f>
        <v>67.300000000000011</v>
      </c>
      <c r="N45" s="74">
        <f>авг.23!G43</f>
        <v>107.68</v>
      </c>
      <c r="O45" s="74">
        <f>сен.23!G43</f>
        <v>6.73</v>
      </c>
      <c r="P45" s="74">
        <f>окт.23!G43</f>
        <v>0</v>
      </c>
      <c r="Q45" s="74">
        <f>ноя.23!G43</f>
        <v>0</v>
      </c>
      <c r="R45" s="74">
        <f>дек.23!G43</f>
        <v>0</v>
      </c>
    </row>
    <row r="46" spans="1:18">
      <c r="A46" s="50"/>
      <c r="B46" s="158"/>
      <c r="C46" s="13">
        <v>39</v>
      </c>
      <c r="D46" s="149">
        <v>-1672.05</v>
      </c>
      <c r="E46" s="150">
        <f t="shared" si="0"/>
        <v>-15349.89</v>
      </c>
      <c r="F46" s="48">
        <f>янв.23!H44+фев.23!H44+мар.23!H44+апр.23!H44+май.23!H44+июн.23!H44+июл.23!H44+авг.23!H44+сен.23!H44+окт.23!H44+ноя.23!H44+дек.23!H44</f>
        <v>24882.93</v>
      </c>
      <c r="G46" s="74">
        <f>янв.23!G44</f>
        <v>3494.82</v>
      </c>
      <c r="H46" s="74">
        <f>фев.23!G44</f>
        <v>5006.7299999999996</v>
      </c>
      <c r="I46" s="74">
        <f>мар.23!G44</f>
        <v>5006.7299999999996</v>
      </c>
      <c r="J46" s="74">
        <f>апр.23!G44</f>
        <v>2581.08</v>
      </c>
      <c r="K46" s="74">
        <f>май.23!G44</f>
        <v>2675.28</v>
      </c>
      <c r="L46" s="74">
        <f>июн.23!G44</f>
        <v>1973.49</v>
      </c>
      <c r="M46" s="74">
        <f>июл.23!G44</f>
        <v>942</v>
      </c>
      <c r="N46" s="74">
        <f>авг.23!G44</f>
        <v>1530.75</v>
      </c>
      <c r="O46" s="74">
        <f>сен.23!G44</f>
        <v>2307.9</v>
      </c>
      <c r="P46" s="74">
        <f>окт.23!G44</f>
        <v>3965.82</v>
      </c>
      <c r="Q46" s="74">
        <f>ноя.23!G44</f>
        <v>4502.76</v>
      </c>
      <c r="R46" s="74">
        <f>дек.23!G44</f>
        <v>4573.41</v>
      </c>
    </row>
    <row r="47" spans="1:18">
      <c r="A47" s="52"/>
      <c r="B47" s="158"/>
      <c r="C47" s="13">
        <v>40</v>
      </c>
      <c r="D47" s="149">
        <v>-3013.18</v>
      </c>
      <c r="E47" s="150">
        <f t="shared" si="0"/>
        <v>-8713.49</v>
      </c>
      <c r="F47" s="48">
        <f>янв.23!H45+фев.23!H45+мар.23!H45+апр.23!H45+май.23!H45+июн.23!H45+июл.23!H45+авг.23!H45+сен.23!H45+окт.23!H45+ноя.23!H45+дек.23!H45</f>
        <v>4711</v>
      </c>
      <c r="G47" s="74">
        <f>янв.23!G45</f>
        <v>0</v>
      </c>
      <c r="H47" s="74">
        <f>фев.23!G45</f>
        <v>0</v>
      </c>
      <c r="I47" s="74">
        <f>мар.23!G45</f>
        <v>0</v>
      </c>
      <c r="J47" s="74">
        <f>апр.23!G45</f>
        <v>47.11</v>
      </c>
      <c r="K47" s="74">
        <f>май.23!G45</f>
        <v>3889.94</v>
      </c>
      <c r="L47" s="74">
        <f>июн.23!G45</f>
        <v>0</v>
      </c>
      <c r="M47" s="74">
        <f>июл.23!G45</f>
        <v>2947.7400000000002</v>
      </c>
      <c r="N47" s="74">
        <f>авг.23!G45</f>
        <v>1359.46</v>
      </c>
      <c r="O47" s="74">
        <f>сен.23!G45</f>
        <v>1204.67</v>
      </c>
      <c r="P47" s="74">
        <f>окт.23!G45</f>
        <v>962.3900000000001</v>
      </c>
      <c r="Q47" s="74">
        <f>ноя.23!G45</f>
        <v>0</v>
      </c>
      <c r="R47" s="74">
        <f>дек.23!G45</f>
        <v>0</v>
      </c>
    </row>
    <row r="48" spans="1:18">
      <c r="A48" s="50"/>
      <c r="B48" s="158"/>
      <c r="C48" s="13">
        <v>41</v>
      </c>
      <c r="D48" s="149">
        <v>642.29999999999995</v>
      </c>
      <c r="E48" s="150">
        <f t="shared" si="0"/>
        <v>299.41000000000054</v>
      </c>
      <c r="F48" s="48">
        <f>янв.23!H46+фев.23!H46+мар.23!H46+апр.23!H46+май.23!H46+июн.23!H46+июл.23!H46+авг.23!H46+сен.23!H46+окт.23!H46+ноя.23!H46+дек.23!H46</f>
        <v>7000</v>
      </c>
      <c r="G48" s="74">
        <f>янв.23!G46</f>
        <v>0</v>
      </c>
      <c r="H48" s="74">
        <f>фев.23!G46</f>
        <v>0</v>
      </c>
      <c r="I48" s="74">
        <f>мар.23!G46</f>
        <v>0</v>
      </c>
      <c r="J48" s="74">
        <f>апр.23!G46</f>
        <v>259.05</v>
      </c>
      <c r="K48" s="74">
        <f>май.23!G46</f>
        <v>2274.9299999999998</v>
      </c>
      <c r="L48" s="74">
        <f>июн.23!G46</f>
        <v>1003.23</v>
      </c>
      <c r="M48" s="74">
        <f>июл.23!G46</f>
        <v>989.1</v>
      </c>
      <c r="N48" s="74">
        <f>авг.23!G46</f>
        <v>993.81</v>
      </c>
      <c r="O48" s="74">
        <f>сен.23!G46</f>
        <v>885.48</v>
      </c>
      <c r="P48" s="74">
        <f>окт.23!G46</f>
        <v>937.29</v>
      </c>
      <c r="Q48" s="74">
        <f>ноя.23!G46</f>
        <v>0</v>
      </c>
      <c r="R48" s="74">
        <f>дек.23!G46</f>
        <v>0</v>
      </c>
    </row>
    <row r="49" spans="1:18">
      <c r="A49" s="20"/>
      <c r="B49" s="158"/>
      <c r="C49" s="13">
        <v>42</v>
      </c>
      <c r="D49" s="149">
        <v>-7100.15</v>
      </c>
      <c r="E49" s="150">
        <f t="shared" si="0"/>
        <v>-4219.7100000000037</v>
      </c>
      <c r="F49" s="48">
        <f>янв.23!H47+фев.23!H47+мар.23!H47+апр.23!H47+май.23!H47+июн.23!H47+июл.23!H47+авг.23!H47+сен.23!H47+окт.23!H47+ноя.23!H47+дек.23!H47</f>
        <v>44734.31</v>
      </c>
      <c r="G49" s="74">
        <f>янв.23!G47</f>
        <v>6911.71</v>
      </c>
      <c r="H49" s="74">
        <f>фев.23!G47</f>
        <v>3041.96</v>
      </c>
      <c r="I49" s="74">
        <f>мар.23!G47</f>
        <v>417.26000000000005</v>
      </c>
      <c r="J49" s="74">
        <f>апр.23!G47</f>
        <v>7207.8300000000008</v>
      </c>
      <c r="K49" s="74">
        <f>май.23!G47</f>
        <v>3391.92</v>
      </c>
      <c r="L49" s="74">
        <f>июн.23!G47</f>
        <v>2759.3</v>
      </c>
      <c r="M49" s="74">
        <f>июл.23!G47</f>
        <v>2133.4100000000003</v>
      </c>
      <c r="N49" s="74">
        <f>авг.23!G47</f>
        <v>1682.5</v>
      </c>
      <c r="O49" s="74">
        <f>сен.23!G47</f>
        <v>1783.45</v>
      </c>
      <c r="P49" s="74">
        <f>окт.23!G47</f>
        <v>4414.88</v>
      </c>
      <c r="Q49" s="74">
        <f>ноя.23!G47</f>
        <v>3889.94</v>
      </c>
      <c r="R49" s="74">
        <f>дек.23!G47</f>
        <v>4219.71</v>
      </c>
    </row>
    <row r="50" spans="1:18">
      <c r="A50" s="20"/>
      <c r="B50" s="158"/>
      <c r="C50" s="13">
        <v>43</v>
      </c>
      <c r="D50" s="149">
        <v>13121.03</v>
      </c>
      <c r="E50" s="150">
        <f t="shared" si="0"/>
        <v>13451.44</v>
      </c>
      <c r="F50" s="48">
        <f>янв.23!H48+фев.23!H48+мар.23!H48+апр.23!H48+май.23!H48+июн.23!H48+июл.23!H48+авг.23!H48+сен.23!H48+окт.23!H48+ноя.23!H48+дек.23!H48</f>
        <v>11300</v>
      </c>
      <c r="G50" s="74">
        <f>янв.23!G48</f>
        <v>0</v>
      </c>
      <c r="H50" s="74">
        <f>фев.23!G48</f>
        <v>0</v>
      </c>
      <c r="I50" s="74">
        <f>мар.23!G48</f>
        <v>51.81</v>
      </c>
      <c r="J50" s="74">
        <f>апр.23!G48</f>
        <v>942</v>
      </c>
      <c r="K50" s="74">
        <f>май.23!G48</f>
        <v>1794.51</v>
      </c>
      <c r="L50" s="74">
        <f>июн.23!G48</f>
        <v>1719.15</v>
      </c>
      <c r="M50" s="74">
        <f>июл.23!G48</f>
        <v>1460.1</v>
      </c>
      <c r="N50" s="74">
        <f>авг.23!G48</f>
        <v>1945.23</v>
      </c>
      <c r="O50" s="74">
        <f>сен.23!G48</f>
        <v>1549.59</v>
      </c>
      <c r="P50" s="74">
        <f>окт.23!G48</f>
        <v>1502.49</v>
      </c>
      <c r="Q50" s="74">
        <f>ноя.23!G48</f>
        <v>4.71</v>
      </c>
      <c r="R50" s="74">
        <f>дек.23!G48</f>
        <v>0</v>
      </c>
    </row>
    <row r="51" spans="1:18">
      <c r="A51" s="20"/>
      <c r="B51" s="158"/>
      <c r="C51" s="13">
        <v>44</v>
      </c>
      <c r="D51" s="149">
        <v>0</v>
      </c>
      <c r="E51" s="150">
        <f t="shared" si="0"/>
        <v>0</v>
      </c>
      <c r="F51" s="48">
        <f>янв.23!H49+фев.23!H49+мар.23!H49+апр.23!H49+май.23!H49+июн.23!H49+июл.23!H49+авг.23!H49+сен.23!H49+окт.23!H49+ноя.23!H49+дек.23!H49</f>
        <v>0</v>
      </c>
      <c r="G51" s="74">
        <f>янв.23!G49</f>
        <v>0</v>
      </c>
      <c r="H51" s="74">
        <f>фев.23!G49</f>
        <v>0</v>
      </c>
      <c r="I51" s="74">
        <f>мар.23!G49</f>
        <v>0</v>
      </c>
      <c r="J51" s="74">
        <f>апр.23!G49</f>
        <v>0</v>
      </c>
      <c r="K51" s="74">
        <f>май.23!G49</f>
        <v>0</v>
      </c>
      <c r="L51" s="74">
        <f>июн.23!G49</f>
        <v>0</v>
      </c>
      <c r="M51" s="74">
        <f>июл.23!G49</f>
        <v>0</v>
      </c>
      <c r="N51" s="74">
        <f>авг.23!G49</f>
        <v>0</v>
      </c>
      <c r="O51" s="74">
        <f>сен.23!G49</f>
        <v>0</v>
      </c>
      <c r="P51" s="74">
        <f>окт.23!G49</f>
        <v>0</v>
      </c>
      <c r="Q51" s="74">
        <f>ноя.23!G49</f>
        <v>0</v>
      </c>
      <c r="R51" s="74">
        <f>дек.23!G49</f>
        <v>0</v>
      </c>
    </row>
    <row r="52" spans="1:18">
      <c r="A52" s="20"/>
      <c r="B52" s="158"/>
      <c r="C52" s="13">
        <v>45</v>
      </c>
      <c r="D52" s="149">
        <v>28.84</v>
      </c>
      <c r="E52" s="150">
        <f t="shared" si="0"/>
        <v>15.379999999999999</v>
      </c>
      <c r="F52" s="48">
        <f>янв.23!H50+фев.23!H50+мар.23!H50+апр.23!H50+май.23!H50+июн.23!H50+июл.23!H50+авг.23!H50+сен.23!H50+окт.23!H50+ноя.23!H50+дек.23!H50</f>
        <v>0</v>
      </c>
      <c r="G52" s="74">
        <f>янв.23!G50</f>
        <v>0</v>
      </c>
      <c r="H52" s="74">
        <f>фев.23!G50</f>
        <v>0</v>
      </c>
      <c r="I52" s="74">
        <f>мар.23!G50</f>
        <v>0</v>
      </c>
      <c r="J52" s="74">
        <f>апр.23!G50</f>
        <v>0</v>
      </c>
      <c r="K52" s="74">
        <f>май.23!G50</f>
        <v>0</v>
      </c>
      <c r="L52" s="74">
        <f>июн.23!G50</f>
        <v>0</v>
      </c>
      <c r="M52" s="74">
        <f>июл.23!G50</f>
        <v>0</v>
      </c>
      <c r="N52" s="74">
        <f>авг.23!G50</f>
        <v>0</v>
      </c>
      <c r="O52" s="74">
        <f>сен.23!G50</f>
        <v>0</v>
      </c>
      <c r="P52" s="74">
        <f>окт.23!G50</f>
        <v>13.46</v>
      </c>
      <c r="Q52" s="74">
        <f>ноя.23!G50</f>
        <v>0</v>
      </c>
      <c r="R52" s="74">
        <f>дек.23!G50</f>
        <v>0</v>
      </c>
    </row>
    <row r="53" spans="1:18">
      <c r="A53" s="20"/>
      <c r="B53" s="158"/>
      <c r="C53" s="13">
        <v>46</v>
      </c>
      <c r="D53" s="149">
        <v>2267.8000000000002</v>
      </c>
      <c r="E53" s="150">
        <f t="shared" si="0"/>
        <v>4085.0500000000006</v>
      </c>
      <c r="F53" s="48">
        <f>янв.23!H51+фев.23!H51+мар.23!H51+апр.23!H51+май.23!H51+июн.23!H51+июл.23!H51+авг.23!H51+сен.23!H51+окт.23!H51+ноя.23!H51+дек.23!H51</f>
        <v>9000</v>
      </c>
      <c r="G53" s="74">
        <f>янв.23!G51</f>
        <v>0</v>
      </c>
      <c r="H53" s="74">
        <f>фев.23!G51</f>
        <v>0</v>
      </c>
      <c r="I53" s="74">
        <f>мар.23!G51</f>
        <v>0</v>
      </c>
      <c r="J53" s="74">
        <f>апр.23!G51</f>
        <v>4.71</v>
      </c>
      <c r="K53" s="74">
        <f>май.23!G51</f>
        <v>103.62</v>
      </c>
      <c r="L53" s="74">
        <f>июн.23!G51</f>
        <v>2863.68</v>
      </c>
      <c r="M53" s="74">
        <f>июл.23!G51</f>
        <v>1036.2</v>
      </c>
      <c r="N53" s="74">
        <f>авг.23!G51</f>
        <v>1526.04</v>
      </c>
      <c r="O53" s="74">
        <f>сен.23!G51</f>
        <v>1257.57</v>
      </c>
      <c r="P53" s="74">
        <f>окт.23!G51</f>
        <v>372.09</v>
      </c>
      <c r="Q53" s="74">
        <f>ноя.23!G51</f>
        <v>0</v>
      </c>
      <c r="R53" s="74">
        <f>дек.23!G51</f>
        <v>18.84</v>
      </c>
    </row>
    <row r="54" spans="1:18">
      <c r="A54" s="20"/>
      <c r="B54" s="158"/>
      <c r="C54" s="13">
        <v>47</v>
      </c>
      <c r="D54" s="149">
        <v>-3446.44</v>
      </c>
      <c r="E54" s="150">
        <f t="shared" si="0"/>
        <v>-9563.61</v>
      </c>
      <c r="F54" s="48">
        <f>янв.23!H52+фев.23!H52+мар.23!H52+апр.23!H52+май.23!H52+июн.23!H52+июл.23!H52+авг.23!H52+сен.23!H52+окт.23!H52+ноя.23!H52+дек.23!H52</f>
        <v>3500</v>
      </c>
      <c r="G54" s="74">
        <f>янв.23!G52</f>
        <v>121.14000000000001</v>
      </c>
      <c r="H54" s="74">
        <f>фев.23!G52</f>
        <v>376.88</v>
      </c>
      <c r="I54" s="74">
        <f>мар.23!G52</f>
        <v>329.77000000000004</v>
      </c>
      <c r="J54" s="74">
        <f>апр.23!G52</f>
        <v>0</v>
      </c>
      <c r="K54" s="74">
        <f>май.23!G52</f>
        <v>255.74</v>
      </c>
      <c r="L54" s="74">
        <f>июн.23!G52</f>
        <v>861.44</v>
      </c>
      <c r="M54" s="74">
        <f>июл.23!G52</f>
        <v>753.76</v>
      </c>
      <c r="N54" s="74">
        <f>авг.23!G52</f>
        <v>955.66000000000008</v>
      </c>
      <c r="O54" s="74">
        <f>сен.23!G52</f>
        <v>1601.74</v>
      </c>
      <c r="P54" s="74">
        <f>окт.23!G52</f>
        <v>2981.3900000000003</v>
      </c>
      <c r="Q54" s="74">
        <f>ноя.23!G52</f>
        <v>1117.18</v>
      </c>
      <c r="R54" s="74">
        <f>дек.23!G52</f>
        <v>262.47000000000003</v>
      </c>
    </row>
    <row r="55" spans="1:18">
      <c r="A55" s="20"/>
      <c r="B55" s="158"/>
      <c r="C55" s="13">
        <v>48</v>
      </c>
      <c r="D55" s="149">
        <v>474.66</v>
      </c>
      <c r="E55" s="150">
        <f t="shared" si="0"/>
        <v>1549.4799999999998</v>
      </c>
      <c r="F55" s="48">
        <f>янв.23!H53+фев.23!H53+мар.23!H53+апр.23!H53+май.23!H53+июн.23!H53+июл.23!H53+авг.23!H53+сен.23!H53+окт.23!H53+ноя.23!H53+дек.23!H53</f>
        <v>7000</v>
      </c>
      <c r="G55" s="74">
        <f>янв.23!G53</f>
        <v>84.78</v>
      </c>
      <c r="H55" s="74">
        <f>фев.23!G53</f>
        <v>51.81</v>
      </c>
      <c r="I55" s="74">
        <f>мар.23!G53</f>
        <v>334.41</v>
      </c>
      <c r="J55" s="74">
        <f>апр.23!G53</f>
        <v>0</v>
      </c>
      <c r="K55" s="74">
        <f>май.23!G53</f>
        <v>28.259999999999998</v>
      </c>
      <c r="L55" s="74">
        <f>июн.23!G53</f>
        <v>1780.3799999999999</v>
      </c>
      <c r="M55" s="74">
        <f>июл.23!G53</f>
        <v>927.87</v>
      </c>
      <c r="N55" s="74">
        <f>авг.23!G53</f>
        <v>2086.5300000000002</v>
      </c>
      <c r="O55" s="74">
        <f>сен.23!G53</f>
        <v>150.72</v>
      </c>
      <c r="P55" s="74">
        <f>окт.23!G53</f>
        <v>131.88</v>
      </c>
      <c r="Q55" s="74">
        <f>ноя.23!G53</f>
        <v>122.46</v>
      </c>
      <c r="R55" s="74">
        <f>дек.23!G53</f>
        <v>226.07999999999998</v>
      </c>
    </row>
    <row r="56" spans="1:18">
      <c r="A56" s="20"/>
      <c r="B56" s="158"/>
      <c r="C56" s="13">
        <v>49</v>
      </c>
      <c r="D56" s="149">
        <v>1163.76</v>
      </c>
      <c r="E56" s="150">
        <f t="shared" si="0"/>
        <v>4782.53</v>
      </c>
      <c r="F56" s="48">
        <f>янв.23!H54+фев.23!H54+мар.23!H54+апр.23!H54+май.23!H54+июн.23!H54+июл.23!H54+авг.23!H54+сен.23!H54+окт.23!H54+ноя.23!H54+дек.23!H54</f>
        <v>8000</v>
      </c>
      <c r="G56" s="74">
        <f>янв.23!G54</f>
        <v>646.08000000000004</v>
      </c>
      <c r="H56" s="74">
        <f>фев.23!G54</f>
        <v>174.98000000000002</v>
      </c>
      <c r="I56" s="74">
        <f>мар.23!G54</f>
        <v>585.51</v>
      </c>
      <c r="J56" s="74">
        <f>апр.23!G54</f>
        <v>336.5</v>
      </c>
      <c r="K56" s="74">
        <f>май.23!G54</f>
        <v>2012.2700000000002</v>
      </c>
      <c r="L56" s="74">
        <f>июн.23!G54</f>
        <v>296.12</v>
      </c>
      <c r="M56" s="74">
        <f>июл.23!G54</f>
        <v>242.28000000000003</v>
      </c>
      <c r="N56" s="74">
        <f>авг.23!G54</f>
        <v>33.650000000000006</v>
      </c>
      <c r="O56" s="74">
        <f>сен.23!G54</f>
        <v>40.380000000000003</v>
      </c>
      <c r="P56" s="74">
        <f>окт.23!G54</f>
        <v>13.46</v>
      </c>
      <c r="Q56" s="74">
        <f>ноя.23!G54</f>
        <v>0</v>
      </c>
      <c r="R56" s="74">
        <f>дек.23!G54</f>
        <v>0</v>
      </c>
    </row>
    <row r="57" spans="1:18">
      <c r="A57" s="20"/>
      <c r="B57" s="158"/>
      <c r="C57" s="13">
        <v>50</v>
      </c>
      <c r="D57" s="149">
        <v>199.93</v>
      </c>
      <c r="E57" s="150">
        <f t="shared" si="0"/>
        <v>-166.26000000000016</v>
      </c>
      <c r="F57" s="48">
        <f>янв.23!H55+фев.23!H55+мар.23!H55+апр.23!H55+май.23!H55+июн.23!H55+июл.23!H55+авг.23!H55+сен.23!H55+окт.23!H55+ноя.23!H55+дек.23!H55</f>
        <v>1000</v>
      </c>
      <c r="G57" s="74">
        <f>янв.23!G55</f>
        <v>0</v>
      </c>
      <c r="H57" s="74">
        <f>фев.23!G55</f>
        <v>0</v>
      </c>
      <c r="I57" s="74">
        <f>мар.23!G55</f>
        <v>0</v>
      </c>
      <c r="J57" s="74">
        <f>апр.23!G55</f>
        <v>0</v>
      </c>
      <c r="K57" s="74">
        <f>май.23!G55</f>
        <v>94.22</v>
      </c>
      <c r="L57" s="74">
        <f>июн.23!G55</f>
        <v>275.93</v>
      </c>
      <c r="M57" s="74">
        <f>июл.23!G55</f>
        <v>390.34000000000003</v>
      </c>
      <c r="N57" s="74">
        <f>авг.23!G55</f>
        <v>471.1</v>
      </c>
      <c r="O57" s="74">
        <f>сен.23!G55</f>
        <v>40.380000000000003</v>
      </c>
      <c r="P57" s="74">
        <f>окт.23!G55</f>
        <v>94.22</v>
      </c>
      <c r="Q57" s="74">
        <f>ноя.23!G55</f>
        <v>0</v>
      </c>
      <c r="R57" s="74">
        <f>дек.23!G55</f>
        <v>0</v>
      </c>
    </row>
    <row r="58" spans="1:18">
      <c r="A58" s="20"/>
      <c r="B58" s="158"/>
      <c r="C58" s="13">
        <v>51</v>
      </c>
      <c r="D58" s="149">
        <v>0</v>
      </c>
      <c r="E58" s="150">
        <f t="shared" si="0"/>
        <v>0</v>
      </c>
      <c r="F58" s="48">
        <f>янв.23!H56+фев.23!H56+мар.23!H56+апр.23!H56+май.23!H56+июн.23!H56+июл.23!H56+авг.23!H56+сен.23!H56+окт.23!H56+ноя.23!H56+дек.23!H56</f>
        <v>0</v>
      </c>
      <c r="G58" s="74">
        <f>янв.23!G56</f>
        <v>0</v>
      </c>
      <c r="H58" s="74">
        <f>фев.23!G56</f>
        <v>0</v>
      </c>
      <c r="I58" s="74">
        <f>мар.23!G56</f>
        <v>0</v>
      </c>
      <c r="J58" s="74">
        <f>апр.23!G56</f>
        <v>0</v>
      </c>
      <c r="K58" s="74">
        <f>май.23!G56</f>
        <v>0</v>
      </c>
      <c r="L58" s="74">
        <f>июн.23!G56</f>
        <v>0</v>
      </c>
      <c r="M58" s="74">
        <f>июл.23!G56</f>
        <v>0</v>
      </c>
      <c r="N58" s="74">
        <f>авг.23!G56</f>
        <v>0</v>
      </c>
      <c r="O58" s="74">
        <f>сен.23!G56</f>
        <v>0</v>
      </c>
      <c r="P58" s="74">
        <f>окт.23!G56</f>
        <v>0</v>
      </c>
      <c r="Q58" s="74">
        <f>ноя.23!G56</f>
        <v>0</v>
      </c>
      <c r="R58" s="74">
        <f>дек.23!G56</f>
        <v>0</v>
      </c>
    </row>
    <row r="59" spans="1:18">
      <c r="A59" s="20"/>
      <c r="B59" s="158"/>
      <c r="C59" s="13">
        <v>52</v>
      </c>
      <c r="D59" s="149">
        <v>0</v>
      </c>
      <c r="E59" s="150">
        <f t="shared" si="0"/>
        <v>0</v>
      </c>
      <c r="F59" s="48">
        <f>янв.23!H57+фев.23!H57+мар.23!H57+апр.23!H57+май.23!H57+июн.23!H57+июл.23!H57+авг.23!H57+сен.23!H57+окт.23!H57+ноя.23!H57+дек.23!H57</f>
        <v>0</v>
      </c>
      <c r="G59" s="74">
        <f>янв.23!G57</f>
        <v>0</v>
      </c>
      <c r="H59" s="74">
        <f>фев.23!G57</f>
        <v>0</v>
      </c>
      <c r="I59" s="74">
        <f>мар.23!G57</f>
        <v>0</v>
      </c>
      <c r="J59" s="74">
        <f>апр.23!G57</f>
        <v>0</v>
      </c>
      <c r="K59" s="74">
        <f>май.23!G57</f>
        <v>0</v>
      </c>
      <c r="L59" s="74">
        <f>июн.23!G57</f>
        <v>0</v>
      </c>
      <c r="M59" s="74">
        <f>июл.23!G57</f>
        <v>0</v>
      </c>
      <c r="N59" s="74">
        <f>авг.23!G57</f>
        <v>0</v>
      </c>
      <c r="O59" s="74">
        <f>сен.23!G57</f>
        <v>0</v>
      </c>
      <c r="P59" s="74">
        <f>окт.23!G57</f>
        <v>0</v>
      </c>
      <c r="Q59" s="74">
        <f>ноя.23!G57</f>
        <v>0</v>
      </c>
      <c r="R59" s="74">
        <f>дек.23!G57</f>
        <v>0</v>
      </c>
    </row>
    <row r="60" spans="1:18">
      <c r="A60" s="20"/>
      <c r="B60" s="158"/>
      <c r="C60" s="13">
        <v>53</v>
      </c>
      <c r="D60" s="149">
        <v>0</v>
      </c>
      <c r="E60" s="150">
        <f t="shared" si="0"/>
        <v>0</v>
      </c>
      <c r="F60" s="48">
        <f>янв.23!H58+фев.23!H58+мар.23!H58+апр.23!H58+май.23!H58+июн.23!H58+июл.23!H58+авг.23!H58+сен.23!H58+окт.23!H58+ноя.23!H58+дек.23!H58</f>
        <v>0</v>
      </c>
      <c r="G60" s="74">
        <f>янв.23!G58</f>
        <v>0</v>
      </c>
      <c r="H60" s="74">
        <f>фев.23!G58</f>
        <v>0</v>
      </c>
      <c r="I60" s="74">
        <f>мар.23!G58</f>
        <v>0</v>
      </c>
      <c r="J60" s="74">
        <f>апр.23!G58</f>
        <v>0</v>
      </c>
      <c r="K60" s="74">
        <f>май.23!G58</f>
        <v>0</v>
      </c>
      <c r="L60" s="74">
        <f>июн.23!G58</f>
        <v>0</v>
      </c>
      <c r="M60" s="74">
        <f>июл.23!G58</f>
        <v>0</v>
      </c>
      <c r="N60" s="74">
        <f>авг.23!G58</f>
        <v>0</v>
      </c>
      <c r="O60" s="74">
        <f>сен.23!G58</f>
        <v>0</v>
      </c>
      <c r="P60" s="74">
        <f>окт.23!G58</f>
        <v>0</v>
      </c>
      <c r="Q60" s="74">
        <f>ноя.23!G58</f>
        <v>0</v>
      </c>
      <c r="R60" s="74">
        <f>дек.23!G58</f>
        <v>0</v>
      </c>
    </row>
    <row r="61" spans="1:18" s="66" customFormat="1">
      <c r="A61" s="101"/>
      <c r="B61" s="158"/>
      <c r="C61" s="101">
        <v>54</v>
      </c>
      <c r="D61" s="149">
        <v>-17006.73</v>
      </c>
      <c r="E61" s="150">
        <f t="shared" si="0"/>
        <v>0</v>
      </c>
      <c r="F61" s="102">
        <f>янв.23!H59+фев.23!H59+мар.23!H59+апр.23!H59+май.23!H59+июн.23!H59+июл.23!H59+авг.23!H59+сен.23!H59+окт.23!H59+ноя.23!H59+дек.23!H59</f>
        <v>123514.2</v>
      </c>
      <c r="G61" s="103">
        <f>янв.23!G59</f>
        <v>19766.010000000002</v>
      </c>
      <c r="H61" s="103">
        <f>фев.23!G59</f>
        <v>14947.330000000002</v>
      </c>
      <c r="I61" s="103">
        <f>мар.23!G59</f>
        <v>18285.41</v>
      </c>
      <c r="J61" s="103">
        <f>апр.23!G59</f>
        <v>7153.9900000000007</v>
      </c>
      <c r="K61" s="103">
        <f>май.23!G59</f>
        <v>0</v>
      </c>
      <c r="L61" s="103">
        <f>июн.23!G59</f>
        <v>10714.16</v>
      </c>
      <c r="M61" s="103">
        <f>июл.23!G59</f>
        <v>2477.46</v>
      </c>
      <c r="N61" s="103">
        <f>авг.23!G59</f>
        <v>3042.66</v>
      </c>
      <c r="O61" s="103">
        <f>сен.23!G59</f>
        <v>2830.71</v>
      </c>
      <c r="P61" s="103">
        <f>окт.23!G59</f>
        <v>8699.3700000000008</v>
      </c>
      <c r="Q61" s="103">
        <f>ноя.23!G59</f>
        <v>7587.8099999999995</v>
      </c>
      <c r="R61" s="103">
        <f>дек.23!G59</f>
        <v>11002.56</v>
      </c>
    </row>
    <row r="62" spans="1:18">
      <c r="A62" s="20"/>
      <c r="B62" s="158"/>
      <c r="C62" s="13">
        <v>55</v>
      </c>
      <c r="D62" s="149">
        <v>0</v>
      </c>
      <c r="E62" s="150">
        <f t="shared" si="0"/>
        <v>0</v>
      </c>
      <c r="F62" s="48">
        <f>янв.23!H60+фев.23!H60+мар.23!H60+апр.23!H60+май.23!H60+июн.23!H60+июл.23!H60+авг.23!H60+сен.23!H60+окт.23!H60+ноя.23!H60+дек.23!H60</f>
        <v>0</v>
      </c>
      <c r="G62" s="74">
        <f>янв.23!G60</f>
        <v>0</v>
      </c>
      <c r="H62" s="74">
        <f>фев.23!G60</f>
        <v>0</v>
      </c>
      <c r="I62" s="74">
        <f>мар.23!G60</f>
        <v>0</v>
      </c>
      <c r="J62" s="74">
        <f>апр.23!G60</f>
        <v>0</v>
      </c>
      <c r="K62" s="74">
        <f>май.23!G60</f>
        <v>0</v>
      </c>
      <c r="L62" s="74">
        <f>июн.23!G60</f>
        <v>0</v>
      </c>
      <c r="M62" s="74">
        <f>июл.23!G60</f>
        <v>0</v>
      </c>
      <c r="N62" s="74">
        <f>авг.23!G60</f>
        <v>0</v>
      </c>
      <c r="O62" s="74">
        <f>сен.23!G60</f>
        <v>0</v>
      </c>
      <c r="P62" s="74">
        <f>окт.23!G60</f>
        <v>0</v>
      </c>
      <c r="Q62" s="74">
        <f>ноя.23!G60</f>
        <v>0</v>
      </c>
      <c r="R62" s="74">
        <f>дек.23!G60</f>
        <v>0</v>
      </c>
    </row>
    <row r="63" spans="1:18">
      <c r="A63" s="20"/>
      <c r="B63" s="158"/>
      <c r="C63" s="13">
        <v>56</v>
      </c>
      <c r="D63" s="149">
        <v>3812.53</v>
      </c>
      <c r="E63" s="150">
        <f t="shared" si="0"/>
        <v>2217.52</v>
      </c>
      <c r="F63" s="48">
        <f>янв.23!H61+фев.23!H61+мар.23!H61+апр.23!H61+май.23!H61+июн.23!H61+июл.23!H61+авг.23!H61+сен.23!H61+окт.23!H61+ноя.23!H61+дек.23!H61</f>
        <v>0</v>
      </c>
      <c r="G63" s="74">
        <f>янв.23!G61</f>
        <v>67.300000000000011</v>
      </c>
      <c r="H63" s="74">
        <f>фев.23!G61</f>
        <v>289.39000000000004</v>
      </c>
      <c r="I63" s="74">
        <f>мар.23!G61</f>
        <v>6.73</v>
      </c>
      <c r="J63" s="74">
        <f>апр.23!G61</f>
        <v>168.25</v>
      </c>
      <c r="K63" s="74">
        <f>май.23!G61</f>
        <v>80.760000000000005</v>
      </c>
      <c r="L63" s="74">
        <f>июн.23!G61</f>
        <v>686.46</v>
      </c>
      <c r="M63" s="74">
        <f>июл.23!G61</f>
        <v>0</v>
      </c>
      <c r="N63" s="74">
        <f>авг.23!G61</f>
        <v>40.380000000000003</v>
      </c>
      <c r="O63" s="74">
        <f>сен.23!G61</f>
        <v>0</v>
      </c>
      <c r="P63" s="74">
        <f>окт.23!G61</f>
        <v>0</v>
      </c>
      <c r="Q63" s="74">
        <f>ноя.23!G61</f>
        <v>0</v>
      </c>
      <c r="R63" s="74">
        <f>дек.23!G61</f>
        <v>255.74</v>
      </c>
    </row>
    <row r="64" spans="1:18">
      <c r="A64" s="20"/>
      <c r="B64" s="158"/>
      <c r="C64" s="13">
        <v>57</v>
      </c>
      <c r="D64" s="149">
        <v>-9727.18</v>
      </c>
      <c r="E64" s="150">
        <f t="shared" si="0"/>
        <v>-5962.3600000000115</v>
      </c>
      <c r="F64" s="48">
        <f>янв.23!H62+фев.23!H62+мар.23!H62+апр.23!H62+май.23!H62+июн.23!H62+июл.23!H62+авг.23!H62+сен.23!H62+окт.23!H62+ноя.23!H62+дек.23!H62</f>
        <v>70000</v>
      </c>
      <c r="G64" s="74">
        <f>янв.23!G62</f>
        <v>9623.9000000000015</v>
      </c>
      <c r="H64" s="74">
        <f>фев.23!G62</f>
        <v>8156.76</v>
      </c>
      <c r="I64" s="74">
        <f>мар.23!G62</f>
        <v>6184.8700000000008</v>
      </c>
      <c r="J64" s="74">
        <f>апр.23!G62</f>
        <v>780.68000000000006</v>
      </c>
      <c r="K64" s="74">
        <f>май.23!G62</f>
        <v>2301.6600000000003</v>
      </c>
      <c r="L64" s="74">
        <f>июн.23!G62</f>
        <v>2247.8200000000002</v>
      </c>
      <c r="M64" s="74">
        <f>июл.23!G62</f>
        <v>2826.6000000000004</v>
      </c>
      <c r="N64" s="74">
        <f>авг.23!G62</f>
        <v>3136.1800000000003</v>
      </c>
      <c r="O64" s="74">
        <f>сен.23!G62</f>
        <v>1998.8100000000002</v>
      </c>
      <c r="P64" s="74">
        <f>окт.23!G62</f>
        <v>6770.38</v>
      </c>
      <c r="Q64" s="74">
        <f>ноя.23!G62</f>
        <v>12066.890000000001</v>
      </c>
      <c r="R64" s="74">
        <f>дек.23!G62</f>
        <v>10140.629999999999</v>
      </c>
    </row>
    <row r="65" spans="1:18">
      <c r="A65" s="20"/>
      <c r="B65" s="158"/>
      <c r="C65" s="13">
        <v>58</v>
      </c>
      <c r="D65" s="149">
        <v>143.93</v>
      </c>
      <c r="E65" s="150">
        <f t="shared" si="0"/>
        <v>-15215.379999999997</v>
      </c>
      <c r="F65" s="48">
        <f>янв.23!H63+фев.23!H63+мар.23!H63+апр.23!H63+май.23!H63+июн.23!H63+июл.23!H63+авг.23!H63+сен.23!H63+окт.23!H63+ноя.23!H63+дек.23!H63</f>
        <v>0</v>
      </c>
      <c r="G65" s="74">
        <f>янв.23!G63</f>
        <v>0</v>
      </c>
      <c r="H65" s="74">
        <f>фев.23!G63</f>
        <v>0</v>
      </c>
      <c r="I65" s="74">
        <f>мар.23!G63</f>
        <v>0</v>
      </c>
      <c r="J65" s="74">
        <f>апр.23!G63</f>
        <v>1752.12</v>
      </c>
      <c r="K65" s="74">
        <f>май.23!G63</f>
        <v>2604.63</v>
      </c>
      <c r="L65" s="74">
        <f>июн.23!G63</f>
        <v>2910.78</v>
      </c>
      <c r="M65" s="74">
        <f>июл.23!G63</f>
        <v>1464.81</v>
      </c>
      <c r="N65" s="74">
        <f>авг.23!G63</f>
        <v>2223.12</v>
      </c>
      <c r="O65" s="74">
        <f>сен.23!G63</f>
        <v>296.73</v>
      </c>
      <c r="P65" s="74">
        <f>окт.23!G63</f>
        <v>2345.58</v>
      </c>
      <c r="Q65" s="74">
        <f>ноя.23!G63</f>
        <v>1756.83</v>
      </c>
      <c r="R65" s="74">
        <f>дек.23!G63</f>
        <v>4.71</v>
      </c>
    </row>
    <row r="66" spans="1:18">
      <c r="A66" s="20"/>
      <c r="B66" s="158"/>
      <c r="C66" s="13">
        <v>60</v>
      </c>
      <c r="D66" s="149">
        <v>-498.02</v>
      </c>
      <c r="E66" s="150">
        <f t="shared" si="0"/>
        <v>-296.12000000000012</v>
      </c>
      <c r="F66" s="48">
        <f>янв.23!H64+фев.23!H64+мар.23!H64+апр.23!H64+май.23!H64+июн.23!H64+июл.23!H64+авг.23!H64+сен.23!H64+окт.23!H64+ноя.23!H64+дек.23!H64</f>
        <v>5074.42</v>
      </c>
      <c r="G66" s="74">
        <f>янв.23!G64</f>
        <v>915.28000000000009</v>
      </c>
      <c r="H66" s="74">
        <f>фев.23!G64</f>
        <v>0</v>
      </c>
      <c r="I66" s="74">
        <f>мар.23!G64</f>
        <v>316.31</v>
      </c>
      <c r="J66" s="74">
        <f>апр.23!G64</f>
        <v>47.11</v>
      </c>
      <c r="K66" s="74">
        <f>май.23!G64</f>
        <v>430.72</v>
      </c>
      <c r="L66" s="74">
        <f>июн.23!G64</f>
        <v>713.38</v>
      </c>
      <c r="M66" s="74">
        <f>июл.23!G64</f>
        <v>511.48</v>
      </c>
      <c r="N66" s="74">
        <f>авг.23!G64</f>
        <v>336.5</v>
      </c>
      <c r="O66" s="74">
        <f>сен.23!G64</f>
        <v>174.98000000000002</v>
      </c>
      <c r="P66" s="74">
        <f>окт.23!G64</f>
        <v>464.37</v>
      </c>
      <c r="Q66" s="74">
        <f>ноя.23!G64</f>
        <v>666.2700000000001</v>
      </c>
      <c r="R66" s="74">
        <f>дек.23!G64</f>
        <v>296.12</v>
      </c>
    </row>
    <row r="67" spans="1:18">
      <c r="A67" s="20"/>
      <c r="B67" s="158"/>
      <c r="C67" s="13">
        <v>61</v>
      </c>
      <c r="D67" s="149">
        <v>-2105.91</v>
      </c>
      <c r="E67" s="150">
        <f t="shared" si="0"/>
        <v>6350.5500000000029</v>
      </c>
      <c r="F67" s="48">
        <f>янв.23!H65+фев.23!H65+мар.23!H65+апр.23!H65+май.23!H65+июн.23!H65+июл.23!H65+авг.23!H65+сен.23!H65+окт.23!H65+ноя.23!H65+дек.23!H65</f>
        <v>30000</v>
      </c>
      <c r="G67" s="74">
        <f>янв.23!G65</f>
        <v>3150.99</v>
      </c>
      <c r="H67" s="74">
        <f>фев.23!G65</f>
        <v>984.39</v>
      </c>
      <c r="I67" s="74">
        <f>мар.23!G65</f>
        <v>4125.96</v>
      </c>
      <c r="J67" s="74">
        <f>апр.23!G65</f>
        <v>1672.05</v>
      </c>
      <c r="K67" s="74">
        <f>май.23!G65</f>
        <v>447.45</v>
      </c>
      <c r="L67" s="74">
        <f>июн.23!G65</f>
        <v>1309.3799999999999</v>
      </c>
      <c r="M67" s="74">
        <f>июл.23!G65</f>
        <v>489.84</v>
      </c>
      <c r="N67" s="74">
        <f>авг.23!G65</f>
        <v>372.09</v>
      </c>
      <c r="O67" s="74">
        <f>сен.23!G65</f>
        <v>150.72</v>
      </c>
      <c r="P67" s="74">
        <f>окт.23!G65</f>
        <v>1073.8799999999999</v>
      </c>
      <c r="Q67" s="74">
        <f>ноя.23!G65</f>
        <v>2449.1999999999998</v>
      </c>
      <c r="R67" s="74">
        <f>дек.23!G65</f>
        <v>5317.59</v>
      </c>
    </row>
    <row r="68" spans="1:18">
      <c r="A68" s="20"/>
      <c r="B68" s="158"/>
      <c r="C68" s="13">
        <v>62</v>
      </c>
      <c r="D68" s="149">
        <v>685.79</v>
      </c>
      <c r="E68" s="150">
        <f t="shared" si="0"/>
        <v>-20190.670000000002</v>
      </c>
      <c r="F68" s="48">
        <f>янв.23!H66+фев.23!H66+мар.23!H66+апр.23!H66+май.23!H66+июн.23!H66+июл.23!H66+авг.23!H66+сен.23!H66+окт.23!H66+ноя.23!H66+дек.23!H66</f>
        <v>0</v>
      </c>
      <c r="G68" s="74">
        <f>янв.23!G66</f>
        <v>0</v>
      </c>
      <c r="H68" s="74">
        <f>фев.23!G66</f>
        <v>0</v>
      </c>
      <c r="I68" s="74">
        <f>мар.23!G66</f>
        <v>0</v>
      </c>
      <c r="J68" s="74">
        <f>апр.23!G66</f>
        <v>309.58000000000004</v>
      </c>
      <c r="K68" s="74">
        <f>май.23!G66</f>
        <v>403.8</v>
      </c>
      <c r="L68" s="74">
        <f>июн.23!G66</f>
        <v>53.84</v>
      </c>
      <c r="M68" s="74">
        <f>июл.23!G66</f>
        <v>174.98000000000002</v>
      </c>
      <c r="N68" s="74">
        <f>авг.23!G66</f>
        <v>9778.69</v>
      </c>
      <c r="O68" s="74">
        <f>сен.23!G66</f>
        <v>3620.7400000000002</v>
      </c>
      <c r="P68" s="74">
        <f>окт.23!G66</f>
        <v>1137.3700000000001</v>
      </c>
      <c r="Q68" s="74">
        <f>ноя.23!G66</f>
        <v>0</v>
      </c>
      <c r="R68" s="74">
        <f>дек.23!G66</f>
        <v>5397.46</v>
      </c>
    </row>
    <row r="69" spans="1:18">
      <c r="A69" s="20"/>
      <c r="B69" s="158"/>
      <c r="C69" s="13">
        <v>63</v>
      </c>
      <c r="D69" s="149">
        <v>2210.9499999999998</v>
      </c>
      <c r="E69" s="150">
        <f t="shared" si="0"/>
        <v>1984.8100000000002</v>
      </c>
      <c r="F69" s="48">
        <f>янв.23!H67+фев.23!H67+мар.23!H67+апр.23!H67+май.23!H67+июн.23!H67+июл.23!H67+авг.23!H67+сен.23!H67+окт.23!H67+ноя.23!H67+дек.23!H67</f>
        <v>22071</v>
      </c>
      <c r="G69" s="74">
        <f>янв.23!G67</f>
        <v>4681.74</v>
      </c>
      <c r="H69" s="74">
        <f>фев.23!G67</f>
        <v>918.45</v>
      </c>
      <c r="I69" s="74">
        <f>мар.23!G67</f>
        <v>1601.4</v>
      </c>
      <c r="J69" s="74">
        <f>апр.23!G67</f>
        <v>1158.6600000000001</v>
      </c>
      <c r="K69" s="74">
        <f>май.23!G67</f>
        <v>3791.55</v>
      </c>
      <c r="L69" s="74">
        <f>июн.23!G67</f>
        <v>2307.9</v>
      </c>
      <c r="M69" s="74">
        <f>июл.23!G67</f>
        <v>1445.97</v>
      </c>
      <c r="N69" s="74">
        <f>авг.23!G67</f>
        <v>2194.86</v>
      </c>
      <c r="O69" s="74">
        <f>сен.23!G67</f>
        <v>654.68999999999994</v>
      </c>
      <c r="P69" s="74">
        <f>окт.23!G67</f>
        <v>1102.1400000000001</v>
      </c>
      <c r="Q69" s="74">
        <f>ноя.23!G67</f>
        <v>1295.25</v>
      </c>
      <c r="R69" s="74">
        <f>дек.23!G67</f>
        <v>1144.53</v>
      </c>
    </row>
    <row r="70" spans="1:18">
      <c r="A70" s="20"/>
      <c r="B70" s="158"/>
      <c r="C70" s="13">
        <v>64</v>
      </c>
      <c r="D70" s="149">
        <v>-2061.8000000000002</v>
      </c>
      <c r="E70" s="150">
        <f t="shared" si="0"/>
        <v>-3786.1700000000028</v>
      </c>
      <c r="F70" s="48">
        <f>янв.23!H68+фев.23!H68+мар.23!H68+апр.23!H68+май.23!H68+июн.23!H68+июл.23!H68+авг.23!H68+сен.23!H68+окт.23!H68+ноя.23!H68+дек.23!H68</f>
        <v>11214</v>
      </c>
      <c r="G70" s="74">
        <f>янв.23!G68</f>
        <v>419.19</v>
      </c>
      <c r="H70" s="74">
        <f>фев.23!G68</f>
        <v>673.53</v>
      </c>
      <c r="I70" s="74">
        <f>мар.23!G68</f>
        <v>664.11</v>
      </c>
      <c r="J70" s="74">
        <f>апр.23!G68</f>
        <v>715.92</v>
      </c>
      <c r="K70" s="74">
        <f>май.23!G68</f>
        <v>1455.39</v>
      </c>
      <c r="L70" s="74">
        <f>июн.23!G68</f>
        <v>649.98</v>
      </c>
      <c r="M70" s="74">
        <f>июл.23!G68</f>
        <v>649.98</v>
      </c>
      <c r="N70" s="74">
        <f>авг.23!G68</f>
        <v>1945.23</v>
      </c>
      <c r="O70" s="74">
        <f>сен.23!G68</f>
        <v>659.4</v>
      </c>
      <c r="P70" s="74">
        <f>окт.23!G68</f>
        <v>1318.8</v>
      </c>
      <c r="Q70" s="74">
        <f>ноя.23!G68</f>
        <v>1130.4000000000001</v>
      </c>
      <c r="R70" s="74">
        <f>дек.23!G68</f>
        <v>2656.44</v>
      </c>
    </row>
    <row r="71" spans="1:18">
      <c r="A71" s="20"/>
      <c r="B71" s="158"/>
      <c r="C71" s="13">
        <v>65</v>
      </c>
      <c r="D71" s="149">
        <v>-1563.06</v>
      </c>
      <c r="E71" s="150">
        <f t="shared" si="0"/>
        <v>-1173.5000000000016</v>
      </c>
      <c r="F71" s="48">
        <f>янв.23!H69+фев.23!H69+мар.23!H69+апр.23!H69+май.23!H69+июн.23!H69+июл.23!H69+авг.23!H69+сен.23!H69+окт.23!H69+ноя.23!H69+дек.23!H69</f>
        <v>10000</v>
      </c>
      <c r="G71" s="74">
        <f>янв.23!G69</f>
        <v>0</v>
      </c>
      <c r="H71" s="74">
        <f>фев.23!G69</f>
        <v>74.03</v>
      </c>
      <c r="I71" s="74">
        <f>мар.23!G69</f>
        <v>0</v>
      </c>
      <c r="J71" s="74">
        <f>апр.23!G69</f>
        <v>390.34000000000003</v>
      </c>
      <c r="K71" s="74">
        <f>май.23!G69</f>
        <v>1790.18</v>
      </c>
      <c r="L71" s="74">
        <f>июн.23!G69</f>
        <v>2099.7600000000002</v>
      </c>
      <c r="M71" s="74">
        <f>июл.23!G69</f>
        <v>969.12000000000012</v>
      </c>
      <c r="N71" s="74">
        <f>авг.23!G69</f>
        <v>2294.9300000000003</v>
      </c>
      <c r="O71" s="74">
        <f>сен.23!G69</f>
        <v>639.35</v>
      </c>
      <c r="P71" s="74">
        <f>окт.23!G69</f>
        <v>1245.0500000000002</v>
      </c>
      <c r="Q71" s="74">
        <f>ноя.23!G69</f>
        <v>94.22</v>
      </c>
      <c r="R71" s="74">
        <f>дек.23!G69</f>
        <v>13.46</v>
      </c>
    </row>
    <row r="72" spans="1:18">
      <c r="A72" s="20"/>
      <c r="B72" s="158"/>
      <c r="C72" s="13">
        <v>67</v>
      </c>
      <c r="D72" s="149">
        <v>-3196.4</v>
      </c>
      <c r="E72" s="150">
        <f t="shared" si="0"/>
        <v>-11077.62</v>
      </c>
      <c r="F72" s="48">
        <f>янв.23!H70+фев.23!H70+мар.23!H70+апр.23!H70+май.23!H70+июн.23!H70+июл.23!H70+авг.23!H70+сен.23!H70+окт.23!H70+ноя.23!H70+дек.23!H70</f>
        <v>5000</v>
      </c>
      <c r="G72" s="74">
        <f>янв.23!G70</f>
        <v>148.06</v>
      </c>
      <c r="H72" s="74">
        <f>фев.23!G70</f>
        <v>0</v>
      </c>
      <c r="I72" s="74">
        <f>мар.23!G70</f>
        <v>0</v>
      </c>
      <c r="J72" s="74">
        <f>апр.23!G70</f>
        <v>2476.6400000000003</v>
      </c>
      <c r="K72" s="74">
        <f>май.23!G70</f>
        <v>3957.2400000000002</v>
      </c>
      <c r="L72" s="74">
        <f>июн.23!G70</f>
        <v>982.58</v>
      </c>
      <c r="M72" s="74">
        <f>июл.23!G70</f>
        <v>773.95</v>
      </c>
      <c r="N72" s="74">
        <f>авг.23!G70</f>
        <v>1265.24</v>
      </c>
      <c r="O72" s="74">
        <f>сен.23!G70</f>
        <v>996.04000000000008</v>
      </c>
      <c r="P72" s="74">
        <f>окт.23!G70</f>
        <v>2281.4700000000003</v>
      </c>
      <c r="Q72" s="74">
        <f>ноя.23!G70</f>
        <v>0</v>
      </c>
      <c r="R72" s="74">
        <f>дек.23!G70</f>
        <v>0</v>
      </c>
    </row>
    <row r="73" spans="1:18">
      <c r="A73" s="20"/>
      <c r="B73" s="158"/>
      <c r="C73" s="13">
        <v>68</v>
      </c>
      <c r="D73" s="149">
        <v>-19936.48</v>
      </c>
      <c r="E73" s="150">
        <f t="shared" si="0"/>
        <v>-20987.260000000009</v>
      </c>
      <c r="F73" s="48">
        <f>янв.23!H71+фев.23!H71+мар.23!H71+апр.23!H71+май.23!H71+июн.23!H71+июл.23!H71+авг.23!H71+сен.23!H71+окт.23!H71+ноя.23!H71+дек.23!H71</f>
        <v>90120.689999999988</v>
      </c>
      <c r="G73" s="74">
        <f>янв.23!G71</f>
        <v>14855.34</v>
      </c>
      <c r="H73" s="74">
        <f>фев.23!G71</f>
        <v>11850.36</v>
      </c>
      <c r="I73" s="74">
        <f>мар.23!G71</f>
        <v>14728.17</v>
      </c>
      <c r="J73" s="74">
        <f>апр.23!G71</f>
        <v>6174.81</v>
      </c>
      <c r="K73" s="74">
        <f>май.23!G71</f>
        <v>4502.76</v>
      </c>
      <c r="L73" s="74">
        <f>июн.23!G71</f>
        <v>2194.86</v>
      </c>
      <c r="M73" s="74">
        <f>июл.23!G71</f>
        <v>1563.72</v>
      </c>
      <c r="N73" s="74">
        <f>авг.23!G71</f>
        <v>1935.81</v>
      </c>
      <c r="O73" s="74">
        <f>сен.23!G71</f>
        <v>1573.14</v>
      </c>
      <c r="P73" s="74">
        <f>окт.23!G71</f>
        <v>7799.76</v>
      </c>
      <c r="Q73" s="74">
        <f>ноя.23!G71</f>
        <v>11120.31</v>
      </c>
      <c r="R73" s="74">
        <f>дек.23!G71</f>
        <v>12872.43</v>
      </c>
    </row>
    <row r="74" spans="1:18">
      <c r="A74" s="20"/>
      <c r="B74" s="158"/>
      <c r="C74" s="13">
        <v>69</v>
      </c>
      <c r="D74" s="149">
        <v>-3687</v>
      </c>
      <c r="E74" s="150">
        <f t="shared" si="0"/>
        <v>-15430.150000000001</v>
      </c>
      <c r="F74" s="48">
        <f>янв.23!H72+фев.23!H72+мар.23!H72+апр.23!H72+май.23!H72+июн.23!H72+июл.23!H72+авг.23!H72+сен.23!H72+окт.23!H72+ноя.23!H72+дек.23!H72</f>
        <v>59062.28</v>
      </c>
      <c r="G74" s="74">
        <f>янв.23!G72</f>
        <v>10672.86</v>
      </c>
      <c r="H74" s="74">
        <f>фев.23!G72</f>
        <v>9226.89</v>
      </c>
      <c r="I74" s="74">
        <f>мар.23!G72</f>
        <v>11327.55</v>
      </c>
      <c r="J74" s="74">
        <f>апр.23!G72</f>
        <v>3885.75</v>
      </c>
      <c r="K74" s="74">
        <f>май.23!G72</f>
        <v>3744.45</v>
      </c>
      <c r="L74" s="74">
        <f>июн.23!G72</f>
        <v>2529.27</v>
      </c>
      <c r="M74" s="74">
        <f>июл.23!G72</f>
        <v>1902.84</v>
      </c>
      <c r="N74" s="74">
        <f>авг.23!G72</f>
        <v>0</v>
      </c>
      <c r="O74" s="74">
        <f>сен.23!G72</f>
        <v>4493.34</v>
      </c>
      <c r="P74" s="74">
        <f>окт.23!G72</f>
        <v>6702.33</v>
      </c>
      <c r="Q74" s="74">
        <f>ноя.23!G72</f>
        <v>6697.62</v>
      </c>
      <c r="R74" s="74">
        <f>дек.23!G72</f>
        <v>9622.5300000000007</v>
      </c>
    </row>
    <row r="75" spans="1:18">
      <c r="A75" s="52"/>
      <c r="B75" s="158"/>
      <c r="C75" s="13">
        <v>70</v>
      </c>
      <c r="D75" s="149">
        <v>-16282.2</v>
      </c>
      <c r="E75" s="150">
        <f t="shared" ref="E75:E141" si="1">F75-G75-H75-I75-J75-K75-L75-M75-N75-O75-P75-Q75-R75+D75</f>
        <v>-6089.340000000002</v>
      </c>
      <c r="F75" s="48">
        <f>янв.23!H73+фев.23!H73+мар.23!H73+апр.23!H73+май.23!H73+июн.23!H73+июл.23!H73+авг.23!H73+сен.23!H73+окт.23!H73+ноя.23!H73+дек.23!H73</f>
        <v>56700</v>
      </c>
      <c r="G75" s="74">
        <f>янв.23!G73</f>
        <v>12625.480000000001</v>
      </c>
      <c r="H75" s="74">
        <f>фев.23!G73</f>
        <v>6534.8300000000008</v>
      </c>
      <c r="I75" s="74">
        <f>мар.23!G73</f>
        <v>5855.1</v>
      </c>
      <c r="J75" s="74">
        <f>апр.23!G73</f>
        <v>814.83</v>
      </c>
      <c r="K75" s="74">
        <f>май.23!G73</f>
        <v>1069.17</v>
      </c>
      <c r="L75" s="74">
        <f>июн.23!G73</f>
        <v>565.20000000000005</v>
      </c>
      <c r="M75" s="74">
        <f>июл.23!G73</f>
        <v>536.93999999999994</v>
      </c>
      <c r="N75" s="74">
        <f>авг.23!G73</f>
        <v>946.71</v>
      </c>
      <c r="O75" s="74">
        <f>сен.23!G73</f>
        <v>687.66</v>
      </c>
      <c r="P75" s="74">
        <f>окт.23!G73</f>
        <v>3226.35</v>
      </c>
      <c r="Q75" s="74">
        <f>ноя.23!G73</f>
        <v>5237.5199999999995</v>
      </c>
      <c r="R75" s="74">
        <f>дек.23!G73</f>
        <v>8407.35</v>
      </c>
    </row>
    <row r="76" spans="1:18">
      <c r="A76" s="29"/>
      <c r="B76" s="158"/>
      <c r="C76" s="13">
        <v>71</v>
      </c>
      <c r="D76" s="149">
        <v>165.15</v>
      </c>
      <c r="E76" s="150">
        <f t="shared" si="1"/>
        <v>1812.0299999999993</v>
      </c>
      <c r="F76" s="48">
        <f>янв.23!H74+фев.23!H74+мар.23!H74+апр.23!H74+май.23!H74+июн.23!H74+июл.23!H74+авг.23!H74+сен.23!H74+окт.23!H74+ноя.23!H74+дек.23!H74</f>
        <v>18000</v>
      </c>
      <c r="G76" s="74">
        <f>янв.23!G74</f>
        <v>0</v>
      </c>
      <c r="H76" s="74">
        <f>фев.23!G74</f>
        <v>0</v>
      </c>
      <c r="I76" s="74">
        <f>мар.23!G74</f>
        <v>0</v>
      </c>
      <c r="J76" s="74">
        <f>апр.23!G74</f>
        <v>428.61</v>
      </c>
      <c r="K76" s="74">
        <f>май.23!G74</f>
        <v>3160.41</v>
      </c>
      <c r="L76" s="74">
        <f>июн.23!G74</f>
        <v>1380.03</v>
      </c>
      <c r="M76" s="74">
        <f>июл.23!G74</f>
        <v>1257.57</v>
      </c>
      <c r="N76" s="74">
        <f>авг.23!G74</f>
        <v>1610.82</v>
      </c>
      <c r="O76" s="74">
        <f>сен.23!G74</f>
        <v>1243.44</v>
      </c>
      <c r="P76" s="74">
        <f>окт.23!G74</f>
        <v>4441.53</v>
      </c>
      <c r="Q76" s="74">
        <f>ноя.23!G74</f>
        <v>2821.29</v>
      </c>
      <c r="R76" s="74">
        <f>дек.23!G74</f>
        <v>9.42</v>
      </c>
    </row>
    <row r="77" spans="1:18" s="64" customFormat="1">
      <c r="A77" s="72"/>
      <c r="B77" s="158"/>
      <c r="C77" s="68">
        <v>72</v>
      </c>
      <c r="D77" s="149">
        <v>216.44</v>
      </c>
      <c r="E77" s="150">
        <f t="shared" si="1"/>
        <v>638.11000000000013</v>
      </c>
      <c r="F77" s="73">
        <f>янв.23!H75+фев.23!H75+мар.23!H75+апр.23!H75+май.23!H75+июн.23!H75+июл.23!H75+авг.23!H75+сен.23!H75+окт.23!H75+ноя.23!H75+дек.23!H75</f>
        <v>6620</v>
      </c>
      <c r="G77" s="74">
        <f>янв.23!G75</f>
        <v>0</v>
      </c>
      <c r="H77" s="74">
        <f>фев.23!G75</f>
        <v>0</v>
      </c>
      <c r="I77" s="74">
        <f>мар.23!G75</f>
        <v>0</v>
      </c>
      <c r="J77" s="74">
        <f>апр.23!G75</f>
        <v>383.61</v>
      </c>
      <c r="K77" s="74">
        <f>май.23!G75</f>
        <v>1372.92</v>
      </c>
      <c r="L77" s="74">
        <f>июн.23!G75</f>
        <v>1150.8300000000002</v>
      </c>
      <c r="M77" s="74">
        <f>июл.23!G75</f>
        <v>484.56000000000006</v>
      </c>
      <c r="N77" s="74">
        <f>авг.23!G75</f>
        <v>1191.21</v>
      </c>
      <c r="O77" s="74">
        <f>сен.23!G75</f>
        <v>1137.3700000000001</v>
      </c>
      <c r="P77" s="74">
        <f>окт.23!G75</f>
        <v>477.83000000000004</v>
      </c>
      <c r="Q77" s="74">
        <f>ноя.23!G75</f>
        <v>0</v>
      </c>
      <c r="R77" s="74">
        <f>дек.23!G75</f>
        <v>0</v>
      </c>
    </row>
    <row r="78" spans="1:18">
      <c r="A78" s="20"/>
      <c r="B78" s="158"/>
      <c r="C78" s="13">
        <v>73</v>
      </c>
      <c r="D78" s="149">
        <v>-4950.8900000000003</v>
      </c>
      <c r="E78" s="150">
        <f t="shared" si="1"/>
        <v>2840.8899999999976</v>
      </c>
      <c r="F78" s="73">
        <f>янв.23!H76+фев.23!H76+мар.23!H76+апр.23!H76+май.23!H76+июн.23!H76+июл.23!H76+авг.23!H76+сен.23!H76+окт.23!H76+ноя.23!H76+дек.23!H76</f>
        <v>20000</v>
      </c>
      <c r="G78" s="74">
        <f>янв.23!G76</f>
        <v>0</v>
      </c>
      <c r="H78" s="74">
        <f>фев.23!G76</f>
        <v>0</v>
      </c>
      <c r="I78" s="74">
        <f>мар.23!G76</f>
        <v>0</v>
      </c>
      <c r="J78" s="74">
        <f>апр.23!G76</f>
        <v>1722.88</v>
      </c>
      <c r="K78" s="74">
        <f>май.23!G76</f>
        <v>4091.84</v>
      </c>
      <c r="L78" s="74">
        <f>июн.23!G76</f>
        <v>733.57</v>
      </c>
      <c r="M78" s="74">
        <f>июл.23!G76</f>
        <v>1049.8800000000001</v>
      </c>
      <c r="N78" s="74">
        <f>авг.23!G76</f>
        <v>1870.94</v>
      </c>
      <c r="O78" s="74">
        <f>сен.23!G76</f>
        <v>1211.4000000000001</v>
      </c>
      <c r="P78" s="74">
        <f>окт.23!G76</f>
        <v>1433.49</v>
      </c>
      <c r="Q78" s="74">
        <f>ноя.23!G76</f>
        <v>94.22</v>
      </c>
      <c r="R78" s="74">
        <f>дек.23!G76</f>
        <v>0</v>
      </c>
    </row>
    <row r="79" spans="1:18">
      <c r="A79" s="20"/>
      <c r="B79" s="158"/>
      <c r="C79" s="13">
        <v>74</v>
      </c>
      <c r="D79" s="149">
        <v>0</v>
      </c>
      <c r="E79" s="150">
        <f t="shared" si="1"/>
        <v>0</v>
      </c>
      <c r="F79" s="73">
        <f>янв.23!H77+фев.23!H77+мар.23!H77+апр.23!H77+май.23!H77+июн.23!H77+июл.23!H77+авг.23!H77+сен.23!H77+окт.23!H77+ноя.23!H77+дек.23!H77</f>
        <v>0</v>
      </c>
      <c r="G79" s="74">
        <f>янв.23!G77</f>
        <v>0</v>
      </c>
      <c r="H79" s="74">
        <f>фев.23!G77</f>
        <v>0</v>
      </c>
      <c r="I79" s="74">
        <f>мар.23!G77</f>
        <v>0</v>
      </c>
      <c r="J79" s="74">
        <f>апр.23!G77</f>
        <v>0</v>
      </c>
      <c r="K79" s="74">
        <f>май.23!G77</f>
        <v>0</v>
      </c>
      <c r="L79" s="74">
        <f>июн.23!G77</f>
        <v>0</v>
      </c>
      <c r="M79" s="74">
        <f>июл.23!G77</f>
        <v>0</v>
      </c>
      <c r="N79" s="74">
        <f>авг.23!G77</f>
        <v>0</v>
      </c>
      <c r="O79" s="74">
        <f>сен.23!G77</f>
        <v>0</v>
      </c>
      <c r="P79" s="74">
        <f>окт.23!G77</f>
        <v>0</v>
      </c>
      <c r="Q79" s="74">
        <f>ноя.23!G77</f>
        <v>0</v>
      </c>
      <c r="R79" s="74">
        <f>дек.23!G77</f>
        <v>0</v>
      </c>
    </row>
    <row r="80" spans="1:18">
      <c r="A80" s="20"/>
      <c r="B80" s="158"/>
      <c r="C80" s="13">
        <v>75</v>
      </c>
      <c r="D80" s="149">
        <v>0</v>
      </c>
      <c r="E80" s="150">
        <f t="shared" si="1"/>
        <v>0</v>
      </c>
      <c r="F80" s="73">
        <f>янв.23!H78+фев.23!H78+мар.23!H78+апр.23!H78+май.23!H78+июн.23!H78+июл.23!H78+авг.23!H78+сен.23!H78+окт.23!H78+ноя.23!H78+дек.23!H78</f>
        <v>0</v>
      </c>
      <c r="G80" s="74">
        <f>янв.23!G78</f>
        <v>0</v>
      </c>
      <c r="H80" s="74">
        <f>фев.23!G78</f>
        <v>0</v>
      </c>
      <c r="I80" s="74">
        <f>мар.23!G78</f>
        <v>0</v>
      </c>
      <c r="J80" s="74">
        <f>апр.23!G78</f>
        <v>0</v>
      </c>
      <c r="K80" s="74">
        <f>май.23!G78</f>
        <v>0</v>
      </c>
      <c r="L80" s="74">
        <f>июн.23!G78</f>
        <v>0</v>
      </c>
      <c r="M80" s="74">
        <f>июл.23!G78</f>
        <v>0</v>
      </c>
      <c r="N80" s="74">
        <f>авг.23!G78</f>
        <v>0</v>
      </c>
      <c r="O80" s="74">
        <f>сен.23!G78</f>
        <v>0</v>
      </c>
      <c r="P80" s="74">
        <f>окт.23!G78</f>
        <v>0</v>
      </c>
      <c r="Q80" s="74">
        <f>ноя.23!G78</f>
        <v>0</v>
      </c>
      <c r="R80" s="74">
        <f>дек.23!G78</f>
        <v>0</v>
      </c>
    </row>
    <row r="81" spans="1:18">
      <c r="A81" s="29"/>
      <c r="B81" s="158"/>
      <c r="C81" s="13">
        <v>76</v>
      </c>
      <c r="D81" s="149">
        <v>1809.76</v>
      </c>
      <c r="E81" s="150">
        <f t="shared" si="1"/>
        <v>2602.3199999999997</v>
      </c>
      <c r="F81" s="73">
        <f>янв.23!H79+фев.23!H79+мар.23!H79+апр.23!H79+май.23!H79+июн.23!H79+июл.23!H79+авг.23!H79+сен.23!H79+окт.23!H79+ноя.23!H79+дек.23!H79</f>
        <v>3000</v>
      </c>
      <c r="G81" s="74">
        <f>янв.23!G79</f>
        <v>0</v>
      </c>
      <c r="H81" s="74">
        <f>фев.23!G79</f>
        <v>0</v>
      </c>
      <c r="I81" s="74">
        <f>мар.23!G79</f>
        <v>0</v>
      </c>
      <c r="J81" s="74">
        <f>апр.23!G79</f>
        <v>0</v>
      </c>
      <c r="K81" s="74">
        <f>май.23!G79</f>
        <v>356.69</v>
      </c>
      <c r="L81" s="74">
        <f>июн.23!G79</f>
        <v>201.9</v>
      </c>
      <c r="M81" s="74">
        <f>июл.23!G79</f>
        <v>390.34000000000003</v>
      </c>
      <c r="N81" s="74">
        <f>авг.23!G79</f>
        <v>524.94000000000005</v>
      </c>
      <c r="O81" s="74">
        <f>сен.23!G79</f>
        <v>289.39000000000004</v>
      </c>
      <c r="P81" s="74">
        <f>окт.23!G79</f>
        <v>444.18</v>
      </c>
      <c r="Q81" s="74">
        <f>ноя.23!G79</f>
        <v>0</v>
      </c>
      <c r="R81" s="74">
        <f>дек.23!G79</f>
        <v>0</v>
      </c>
    </row>
    <row r="82" spans="1:18">
      <c r="A82" s="20"/>
      <c r="B82" s="158"/>
      <c r="C82" s="13">
        <v>77</v>
      </c>
      <c r="D82" s="149">
        <v>-3172.37</v>
      </c>
      <c r="E82" s="150">
        <f t="shared" si="1"/>
        <v>-2639.099999999999</v>
      </c>
      <c r="F82" s="73">
        <f>янв.23!H80+фев.23!H80+мар.23!H80+апр.23!H80+май.23!H80+июн.23!H80+июл.23!H80+авг.23!H80+сен.23!H80+окт.23!H80+ноя.23!H80+дек.23!H80</f>
        <v>14000</v>
      </c>
      <c r="G82" s="74">
        <f>янв.23!G80</f>
        <v>706.65000000000009</v>
      </c>
      <c r="H82" s="74">
        <f>фев.23!G80</f>
        <v>0</v>
      </c>
      <c r="I82" s="74">
        <f>мар.23!G80</f>
        <v>0</v>
      </c>
      <c r="J82" s="74">
        <f>апр.23!G80</f>
        <v>706.65000000000009</v>
      </c>
      <c r="K82" s="74">
        <f>май.23!G80</f>
        <v>2893.9</v>
      </c>
      <c r="L82" s="74">
        <f>июн.23!G80</f>
        <v>1891.13</v>
      </c>
      <c r="M82" s="74">
        <f>июл.23!G80</f>
        <v>1372.92</v>
      </c>
      <c r="N82" s="74">
        <f>авг.23!G80</f>
        <v>2045.92</v>
      </c>
      <c r="O82" s="74">
        <f>сен.23!G80</f>
        <v>1783.45</v>
      </c>
      <c r="P82" s="74">
        <f>окт.23!G80</f>
        <v>1245.0500000000002</v>
      </c>
      <c r="Q82" s="74">
        <f>ноя.23!G80</f>
        <v>760.49</v>
      </c>
      <c r="R82" s="74">
        <f>дек.23!G80</f>
        <v>60.570000000000007</v>
      </c>
    </row>
    <row r="83" spans="1:18">
      <c r="A83" s="29"/>
      <c r="B83" s="158"/>
      <c r="C83" s="13">
        <v>79</v>
      </c>
      <c r="D83" s="149">
        <v>-4078.01</v>
      </c>
      <c r="E83" s="150">
        <f t="shared" si="1"/>
        <v>-4623.5100000000029</v>
      </c>
      <c r="F83" s="73">
        <f>янв.23!H81+фев.23!H81+мар.23!H81+апр.23!H81+май.23!H81+июн.23!H81+июл.23!H81+авг.23!H81+сен.23!H81+окт.23!H81+ноя.23!H81+дек.23!H81</f>
        <v>22000</v>
      </c>
      <c r="G83" s="74">
        <f>янв.23!G81</f>
        <v>895.09</v>
      </c>
      <c r="H83" s="74">
        <f>фев.23!G81</f>
        <v>329.77000000000004</v>
      </c>
      <c r="I83" s="74">
        <f>мар.23!G81</f>
        <v>1446.95</v>
      </c>
      <c r="J83" s="74">
        <f>апр.23!G81</f>
        <v>3095.8</v>
      </c>
      <c r="K83" s="74">
        <f>май.23!G81</f>
        <v>3068.88</v>
      </c>
      <c r="L83" s="74">
        <f>июн.23!G81</f>
        <v>2045.92</v>
      </c>
      <c r="M83" s="74">
        <f>июл.23!G81</f>
        <v>2321.8500000000004</v>
      </c>
      <c r="N83" s="74">
        <f>авг.23!G81</f>
        <v>3122.7200000000003</v>
      </c>
      <c r="O83" s="74">
        <f>сен.23!G81</f>
        <v>1608.47</v>
      </c>
      <c r="P83" s="74">
        <f>окт.23!G81</f>
        <v>2294.9300000000003</v>
      </c>
      <c r="Q83" s="74">
        <f>ноя.23!G81</f>
        <v>1850.7500000000002</v>
      </c>
      <c r="R83" s="74">
        <f>дек.23!G81</f>
        <v>464.37</v>
      </c>
    </row>
    <row r="84" spans="1:18">
      <c r="A84" s="20"/>
      <c r="B84" s="158"/>
      <c r="C84" s="13">
        <v>80</v>
      </c>
      <c r="D84" s="149">
        <v>-2330.58</v>
      </c>
      <c r="E84" s="150">
        <f t="shared" si="1"/>
        <v>-8607.67</v>
      </c>
      <c r="F84" s="73">
        <f>янв.23!H82+фев.23!H82+мар.23!H82+апр.23!H82+май.23!H82+июн.23!H82+июл.23!H82+авг.23!H82+сен.23!H82+окт.23!H82+ноя.23!H82+дек.23!H82</f>
        <v>44790.15</v>
      </c>
      <c r="G84" s="74">
        <f>янв.23!G82</f>
        <v>6878.06</v>
      </c>
      <c r="H84" s="74">
        <f>фев.23!G82</f>
        <v>5336.89</v>
      </c>
      <c r="I84" s="74">
        <f>мар.23!G82</f>
        <v>6655.97</v>
      </c>
      <c r="J84" s="74">
        <f>апр.23!G82</f>
        <v>4515.83</v>
      </c>
      <c r="K84" s="74">
        <f>май.23!G82</f>
        <v>4711</v>
      </c>
      <c r="L84" s="74">
        <f>июн.23!G82</f>
        <v>1500.7900000000002</v>
      </c>
      <c r="M84" s="74">
        <f>июл.23!G82</f>
        <v>1722.88</v>
      </c>
      <c r="N84" s="74">
        <f>авг.23!G82</f>
        <v>1743.0700000000002</v>
      </c>
      <c r="O84" s="74">
        <f>сен.23!G82</f>
        <v>249.01000000000002</v>
      </c>
      <c r="P84" s="74">
        <f>окт.23!G82</f>
        <v>3122.7200000000003</v>
      </c>
      <c r="Q84" s="74">
        <f>ноя.23!G82</f>
        <v>6023.35</v>
      </c>
      <c r="R84" s="74">
        <f>дек.23!G82</f>
        <v>8607.67</v>
      </c>
    </row>
    <row r="85" spans="1:18">
      <c r="A85" s="20"/>
      <c r="B85" s="158"/>
      <c r="C85" s="13">
        <v>81</v>
      </c>
      <c r="D85" s="149">
        <v>8005.92</v>
      </c>
      <c r="E85" s="150">
        <f t="shared" si="1"/>
        <v>5438.970000000003</v>
      </c>
      <c r="F85" s="73">
        <f>янв.23!H83+фев.23!H83+мар.23!H83+апр.23!H83+май.23!H83+июн.23!H83+июл.23!H83+авг.23!H83+сен.23!H83+окт.23!H83+ноя.23!H83+дек.23!H83</f>
        <v>28260</v>
      </c>
      <c r="G85" s="74">
        <f>янв.23!G83</f>
        <v>5152.74</v>
      </c>
      <c r="H85" s="74">
        <f>фев.23!G83</f>
        <v>3061.5</v>
      </c>
      <c r="I85" s="74">
        <f>мар.23!G83</f>
        <v>3636.12</v>
      </c>
      <c r="J85" s="74">
        <f>апр.23!G83</f>
        <v>1271.7</v>
      </c>
      <c r="K85" s="74">
        <f>май.23!G83</f>
        <v>1681.47</v>
      </c>
      <c r="L85" s="74">
        <f>июн.23!G83</f>
        <v>1601.4</v>
      </c>
      <c r="M85" s="74">
        <f>июл.23!G83</f>
        <v>1234.02</v>
      </c>
      <c r="N85" s="74">
        <f>авг.23!G83</f>
        <v>1719.15</v>
      </c>
      <c r="O85" s="74">
        <f>сен.23!G83</f>
        <v>1398.87</v>
      </c>
      <c r="P85" s="74">
        <f>окт.23!G83</f>
        <v>2849.55</v>
      </c>
      <c r="Q85" s="74">
        <f>ноя.23!G83</f>
        <v>2910.78</v>
      </c>
      <c r="R85" s="74">
        <f>дек.23!G83</f>
        <v>4309.6499999999996</v>
      </c>
    </row>
    <row r="86" spans="1:18">
      <c r="A86" s="20"/>
      <c r="B86" s="158"/>
      <c r="C86" s="13">
        <v>82</v>
      </c>
      <c r="D86" s="149">
        <v>427.82</v>
      </c>
      <c r="E86" s="150">
        <f t="shared" si="1"/>
        <v>-283.72999999999837</v>
      </c>
      <c r="F86" s="73">
        <f>янв.23!H84+фев.23!H84+мар.23!H84+апр.23!H84+май.23!H84+июн.23!H84+июл.23!H84+авг.23!H84+сен.23!H84+окт.23!H84+ноя.23!H84+дек.23!H84</f>
        <v>12500</v>
      </c>
      <c r="G86" s="74">
        <f>янв.23!G84</f>
        <v>2797.74</v>
      </c>
      <c r="H86" s="74">
        <f>фев.23!G84</f>
        <v>367.38</v>
      </c>
      <c r="I86" s="74">
        <f>мар.23!G84</f>
        <v>1610.82</v>
      </c>
      <c r="J86" s="74">
        <f>апр.23!G84</f>
        <v>160.13999999999999</v>
      </c>
      <c r="K86" s="74">
        <f>май.23!G84</f>
        <v>631.14</v>
      </c>
      <c r="L86" s="74">
        <f>июн.23!G84</f>
        <v>485.13</v>
      </c>
      <c r="M86" s="74">
        <f>июл.23!G84</f>
        <v>833.67</v>
      </c>
      <c r="N86" s="74">
        <f>авг.23!G84</f>
        <v>456.87</v>
      </c>
      <c r="O86" s="74">
        <f>сен.23!G84</f>
        <v>522.80999999999995</v>
      </c>
      <c r="P86" s="74">
        <f>окт.23!G84</f>
        <v>998.52</v>
      </c>
      <c r="Q86" s="74">
        <f>ноя.23!G84</f>
        <v>150.72</v>
      </c>
      <c r="R86" s="74">
        <f>дек.23!G84</f>
        <v>4196.6099999999997</v>
      </c>
    </row>
    <row r="87" spans="1:18">
      <c r="A87" s="20"/>
      <c r="B87" s="158"/>
      <c r="C87" s="13">
        <v>83</v>
      </c>
      <c r="D87" s="149">
        <v>1817.88</v>
      </c>
      <c r="E87" s="150">
        <f t="shared" si="1"/>
        <v>653.66000000000031</v>
      </c>
      <c r="F87" s="73">
        <f>янв.23!H85+фев.23!H85+мар.23!H85+апр.23!H85+май.23!H85+июн.23!H85+июл.23!H85+авг.23!H85+сен.23!H85+окт.23!H85+ноя.23!H85+дек.23!H85</f>
        <v>7700</v>
      </c>
      <c r="G87" s="74">
        <f>янв.23!G85</f>
        <v>1017.36</v>
      </c>
      <c r="H87" s="74">
        <f>фев.23!G85</f>
        <v>0</v>
      </c>
      <c r="I87" s="74">
        <f>мар.23!G85</f>
        <v>828.96</v>
      </c>
      <c r="J87" s="74">
        <f>апр.23!G85</f>
        <v>546.36</v>
      </c>
      <c r="K87" s="74">
        <f>май.23!G85</f>
        <v>1323.51</v>
      </c>
      <c r="L87" s="74">
        <f>июн.23!G85</f>
        <v>1836.9</v>
      </c>
      <c r="M87" s="74">
        <f>июл.23!G85</f>
        <v>730.05</v>
      </c>
      <c r="N87" s="74">
        <f>авг.23!G85</f>
        <v>1445.97</v>
      </c>
      <c r="O87" s="74">
        <f>сен.23!G85</f>
        <v>230.79</v>
      </c>
      <c r="P87" s="74">
        <f>окт.23!G85</f>
        <v>503.96999999999997</v>
      </c>
      <c r="Q87" s="74">
        <f>ноя.23!G85</f>
        <v>386.21999999999997</v>
      </c>
      <c r="R87" s="74">
        <f>дек.23!G85</f>
        <v>14.129999999999999</v>
      </c>
    </row>
    <row r="88" spans="1:18">
      <c r="A88" s="20"/>
      <c r="B88" s="158"/>
      <c r="C88" s="13">
        <v>84</v>
      </c>
      <c r="D88" s="149">
        <v>7329.9</v>
      </c>
      <c r="E88" s="150">
        <f t="shared" si="1"/>
        <v>10185.01</v>
      </c>
      <c r="F88" s="73">
        <f>янв.23!H86+фев.23!H86+мар.23!H86+апр.23!H86+май.23!H86+июн.23!H86+июл.23!H86+авг.23!H86+сен.23!H86+окт.23!H86+ноя.23!H86+дек.23!H86</f>
        <v>5500</v>
      </c>
      <c r="G88" s="74">
        <f>янв.23!G86</f>
        <v>6.73</v>
      </c>
      <c r="H88" s="74">
        <f>фев.23!G86</f>
        <v>0</v>
      </c>
      <c r="I88" s="74">
        <f>мар.23!G86</f>
        <v>13.46</v>
      </c>
      <c r="J88" s="74">
        <f>апр.23!G86</f>
        <v>87.490000000000009</v>
      </c>
      <c r="K88" s="74">
        <f>май.23!G86</f>
        <v>201.9</v>
      </c>
      <c r="L88" s="74">
        <f>июн.23!G86</f>
        <v>1197.94</v>
      </c>
      <c r="M88" s="74">
        <f>июл.23!G86</f>
        <v>161.52000000000001</v>
      </c>
      <c r="N88" s="74">
        <f>авг.23!G86</f>
        <v>457.64000000000004</v>
      </c>
      <c r="O88" s="74">
        <f>сен.23!G86</f>
        <v>222.09</v>
      </c>
      <c r="P88" s="74">
        <f>окт.23!G86</f>
        <v>282.66000000000003</v>
      </c>
      <c r="Q88" s="74">
        <f>ноя.23!G86</f>
        <v>13.46</v>
      </c>
      <c r="R88" s="74">
        <f>дек.23!G86</f>
        <v>0</v>
      </c>
    </row>
    <row r="89" spans="1:18">
      <c r="A89" s="29"/>
      <c r="B89" s="158"/>
      <c r="C89" s="13">
        <v>85</v>
      </c>
      <c r="D89" s="149">
        <v>-6020.67</v>
      </c>
      <c r="E89" s="150">
        <f t="shared" si="1"/>
        <v>503.89999999999964</v>
      </c>
      <c r="F89" s="73">
        <f>янв.23!H87+фев.23!H87+мар.23!H87+апр.23!H87+май.23!H87+июн.23!H87+июл.23!H87+авг.23!H87+сен.23!H87+окт.23!H87+ноя.23!H87+дек.23!H87</f>
        <v>28000</v>
      </c>
      <c r="G89" s="74">
        <f>янв.23!G87</f>
        <v>5047.5</v>
      </c>
      <c r="H89" s="74">
        <f>фев.23!G87</f>
        <v>3365</v>
      </c>
      <c r="I89" s="74">
        <f>мар.23!G87</f>
        <v>3755.34</v>
      </c>
      <c r="J89" s="74">
        <f>апр.23!G87</f>
        <v>1379.65</v>
      </c>
      <c r="K89" s="74">
        <f>май.23!G87</f>
        <v>3035.23</v>
      </c>
      <c r="L89" s="74">
        <f>июн.23!G87</f>
        <v>2146.8700000000003</v>
      </c>
      <c r="M89" s="74">
        <f>июл.23!G87</f>
        <v>484.56000000000006</v>
      </c>
      <c r="N89" s="74">
        <f>авг.23!G87</f>
        <v>498.02000000000004</v>
      </c>
      <c r="O89" s="74">
        <f>сен.23!G87</f>
        <v>652.81000000000006</v>
      </c>
      <c r="P89" s="74">
        <f>окт.23!G87</f>
        <v>1103.72</v>
      </c>
      <c r="Q89" s="74">
        <f>ноя.23!G87</f>
        <v>6.73</v>
      </c>
      <c r="R89" s="74">
        <f>дек.23!G87</f>
        <v>0</v>
      </c>
    </row>
    <row r="90" spans="1:18">
      <c r="A90" s="20"/>
      <c r="B90" s="158"/>
      <c r="C90" s="13">
        <v>86</v>
      </c>
      <c r="D90" s="149">
        <v>0</v>
      </c>
      <c r="E90" s="150">
        <f t="shared" si="1"/>
        <v>0</v>
      </c>
      <c r="F90" s="73">
        <f>янв.23!H88+фев.23!H88+мар.23!H88+апр.23!H88+май.23!H88+июн.23!H88+июл.23!H88+авг.23!H88+сен.23!H88+окт.23!H88+ноя.23!H88+дек.23!H88</f>
        <v>0</v>
      </c>
      <c r="G90" s="74">
        <f>янв.23!G88</f>
        <v>0</v>
      </c>
      <c r="H90" s="74">
        <f>фев.23!G88</f>
        <v>0</v>
      </c>
      <c r="I90" s="74">
        <f>мар.23!G88</f>
        <v>0</v>
      </c>
      <c r="J90" s="74">
        <f>апр.23!G88</f>
        <v>0</v>
      </c>
      <c r="K90" s="74">
        <f>май.23!G88</f>
        <v>0</v>
      </c>
      <c r="L90" s="74">
        <f>июн.23!G88</f>
        <v>0</v>
      </c>
      <c r="M90" s="74">
        <f>июл.23!G88</f>
        <v>0</v>
      </c>
      <c r="N90" s="74">
        <f>авг.23!G88</f>
        <v>0</v>
      </c>
      <c r="O90" s="74">
        <f>сен.23!G88</f>
        <v>0</v>
      </c>
      <c r="P90" s="74">
        <f>окт.23!G88</f>
        <v>0</v>
      </c>
      <c r="Q90" s="74">
        <f>ноя.23!G88</f>
        <v>0</v>
      </c>
      <c r="R90" s="74">
        <f>дек.23!G88</f>
        <v>0</v>
      </c>
    </row>
    <row r="91" spans="1:18">
      <c r="A91" s="20"/>
      <c r="B91" s="158"/>
      <c r="C91" s="13">
        <v>87</v>
      </c>
      <c r="D91" s="149">
        <v>-596.88</v>
      </c>
      <c r="E91" s="150">
        <f t="shared" si="1"/>
        <v>-2211.6700000000033</v>
      </c>
      <c r="F91" s="73">
        <f>янв.23!H89+фев.23!H89+мар.23!H89+апр.23!H89+май.23!H89+июн.23!H89+июл.23!H89+авг.23!H89+сен.23!H89+окт.23!H89+ноя.23!H89+дек.23!H89</f>
        <v>12000</v>
      </c>
      <c r="G91" s="74">
        <f>янв.23!G89</f>
        <v>504.75000000000006</v>
      </c>
      <c r="H91" s="74">
        <f>фев.23!G89</f>
        <v>0</v>
      </c>
      <c r="I91" s="74">
        <f>мар.23!G89</f>
        <v>47.11</v>
      </c>
      <c r="J91" s="74">
        <f>апр.23!G89</f>
        <v>410.53000000000003</v>
      </c>
      <c r="K91" s="74">
        <f>май.23!G89</f>
        <v>2146.8700000000003</v>
      </c>
      <c r="L91" s="74">
        <f>июн.23!G89</f>
        <v>2234.36</v>
      </c>
      <c r="M91" s="74">
        <f>июл.23!G89</f>
        <v>1669.0400000000002</v>
      </c>
      <c r="N91" s="74">
        <f>авг.23!G89</f>
        <v>2133.4100000000003</v>
      </c>
      <c r="O91" s="74">
        <f>сен.23!G89</f>
        <v>1729.6100000000001</v>
      </c>
      <c r="P91" s="74">
        <f>окт.23!G89</f>
        <v>1648.8500000000001</v>
      </c>
      <c r="Q91" s="74">
        <f>ноя.23!G89</f>
        <v>955.66000000000008</v>
      </c>
      <c r="R91" s="74">
        <f>дек.23!G89</f>
        <v>134.60000000000002</v>
      </c>
    </row>
    <row r="92" spans="1:18">
      <c r="A92" s="20"/>
      <c r="B92" s="158"/>
      <c r="C92" s="13">
        <v>88</v>
      </c>
      <c r="D92" s="149">
        <v>-423.11</v>
      </c>
      <c r="E92" s="150">
        <f t="shared" si="1"/>
        <v>-342.3499999999998</v>
      </c>
      <c r="F92" s="73">
        <f>янв.23!H90+фев.23!H90+мар.23!H90+апр.23!H90+май.23!H90+июн.23!H90+июл.23!H90+авг.23!H90+сен.23!H90+окт.23!H90+ноя.23!H90+дек.23!H90</f>
        <v>3190.02</v>
      </c>
      <c r="G92" s="74">
        <f>янв.23!G90</f>
        <v>0</v>
      </c>
      <c r="H92" s="74">
        <f>фев.23!G90</f>
        <v>20.190000000000001</v>
      </c>
      <c r="I92" s="74">
        <f>мар.23!G90</f>
        <v>87.490000000000009</v>
      </c>
      <c r="J92" s="74">
        <f>апр.23!G90</f>
        <v>0</v>
      </c>
      <c r="K92" s="74">
        <f>май.23!G90</f>
        <v>134.60000000000002</v>
      </c>
      <c r="L92" s="74">
        <f>июн.23!G90</f>
        <v>847.98</v>
      </c>
      <c r="M92" s="74">
        <f>июл.23!G90</f>
        <v>1002.7700000000001</v>
      </c>
      <c r="N92" s="74">
        <f>авг.23!G90</f>
        <v>760.49</v>
      </c>
      <c r="O92" s="74">
        <f>сен.23!G90</f>
        <v>174.98000000000002</v>
      </c>
      <c r="P92" s="74">
        <f>окт.23!G90</f>
        <v>67.300000000000011</v>
      </c>
      <c r="Q92" s="74">
        <f>ноя.23!G90</f>
        <v>13.46</v>
      </c>
      <c r="R92" s="74">
        <f>дек.23!G90</f>
        <v>0</v>
      </c>
    </row>
    <row r="93" spans="1:18">
      <c r="A93" s="29"/>
      <c r="B93" s="158"/>
      <c r="C93" s="13">
        <v>89</v>
      </c>
      <c r="D93" s="149">
        <v>6751.01</v>
      </c>
      <c r="E93" s="150">
        <f t="shared" si="1"/>
        <v>628.01000000000022</v>
      </c>
      <c r="F93" s="73">
        <f>янв.23!H91+фев.23!H91+мар.23!H91+апр.23!H91+май.23!H91+июн.23!H91+июл.23!H91+авг.23!H91+сен.23!H91+окт.23!H91+ноя.23!H91+дек.23!H91</f>
        <v>0</v>
      </c>
      <c r="G93" s="74">
        <f>янв.23!G91</f>
        <v>0</v>
      </c>
      <c r="H93" s="74">
        <f>фев.23!G91</f>
        <v>0</v>
      </c>
      <c r="I93" s="74">
        <f>мар.23!G91</f>
        <v>0</v>
      </c>
      <c r="J93" s="74">
        <f>апр.23!G91</f>
        <v>428.61</v>
      </c>
      <c r="K93" s="74">
        <f>май.23!G91</f>
        <v>993.81</v>
      </c>
      <c r="L93" s="74">
        <f>июн.23!G91</f>
        <v>645.27</v>
      </c>
      <c r="M93" s="74">
        <f>июл.23!G91</f>
        <v>781.86</v>
      </c>
      <c r="N93" s="74">
        <f>авг.23!G91</f>
        <v>805.41</v>
      </c>
      <c r="O93" s="74">
        <f>сен.23!G91</f>
        <v>678.24</v>
      </c>
      <c r="P93" s="74">
        <f>окт.23!G91</f>
        <v>1723.86</v>
      </c>
      <c r="Q93" s="74">
        <f>ноя.23!G91</f>
        <v>56.519999999999996</v>
      </c>
      <c r="R93" s="74">
        <f>дек.23!G91</f>
        <v>9.42</v>
      </c>
    </row>
    <row r="94" spans="1:18">
      <c r="A94" s="20"/>
      <c r="B94" s="158"/>
      <c r="C94" s="13">
        <v>90</v>
      </c>
      <c r="D94" s="149">
        <v>-1358.86</v>
      </c>
      <c r="E94" s="150">
        <f t="shared" si="1"/>
        <v>-20.190000000000055</v>
      </c>
      <c r="F94" s="73">
        <f>янв.23!H92+фев.23!H92+мар.23!H92+апр.23!H92+май.23!H92+июн.23!H92+июл.23!H92+авг.23!H92+сен.23!H92+окт.23!H92+ноя.23!H92+дек.23!H92</f>
        <v>10565.5</v>
      </c>
      <c r="G94" s="74">
        <f>янв.23!G92</f>
        <v>80.760000000000005</v>
      </c>
      <c r="H94" s="74">
        <f>фев.23!G92</f>
        <v>60.570000000000007</v>
      </c>
      <c r="I94" s="74">
        <f>мар.23!G92</f>
        <v>87.490000000000009</v>
      </c>
      <c r="J94" s="74">
        <f>апр.23!G92</f>
        <v>619.16000000000008</v>
      </c>
      <c r="K94" s="74">
        <f>май.23!G92</f>
        <v>551.86</v>
      </c>
      <c r="L94" s="74">
        <f>июн.23!G92</f>
        <v>679.73</v>
      </c>
      <c r="M94" s="74">
        <f>июл.23!G92</f>
        <v>1568.0900000000001</v>
      </c>
      <c r="N94" s="74">
        <f>авг.23!G92</f>
        <v>2281.4700000000003</v>
      </c>
      <c r="O94" s="74">
        <f>сен.23!G92</f>
        <v>1507.52</v>
      </c>
      <c r="P94" s="74">
        <f>окт.23!G92</f>
        <v>1682.5</v>
      </c>
      <c r="Q94" s="74">
        <f>ноя.23!G92</f>
        <v>87.490000000000009</v>
      </c>
      <c r="R94" s="74">
        <f>дек.23!G92</f>
        <v>20.190000000000001</v>
      </c>
    </row>
    <row r="95" spans="1:18">
      <c r="A95" s="20"/>
      <c r="B95" s="158"/>
      <c r="C95" s="13">
        <v>91</v>
      </c>
      <c r="D95" s="149">
        <v>0</v>
      </c>
      <c r="E95" s="150">
        <f t="shared" si="1"/>
        <v>0</v>
      </c>
      <c r="F95" s="73">
        <f>янв.23!H93+фев.23!H93+мар.23!H93+апр.23!H93+май.23!H93+июн.23!H93+июл.23!H93+авг.23!H93+сен.23!H93+окт.23!H93+ноя.23!H93+дек.23!H93</f>
        <v>0</v>
      </c>
      <c r="G95" s="74">
        <f>янв.23!G93</f>
        <v>0</v>
      </c>
      <c r="H95" s="74">
        <f>фев.23!G93</f>
        <v>0</v>
      </c>
      <c r="I95" s="74">
        <f>мар.23!G93</f>
        <v>0</v>
      </c>
      <c r="J95" s="74">
        <f>апр.23!G93</f>
        <v>0</v>
      </c>
      <c r="K95" s="74">
        <f>май.23!G93</f>
        <v>0</v>
      </c>
      <c r="L95" s="74">
        <f>июн.23!G93</f>
        <v>0</v>
      </c>
      <c r="M95" s="74">
        <f>июл.23!G93</f>
        <v>0</v>
      </c>
      <c r="N95" s="74">
        <f>авг.23!G93</f>
        <v>0</v>
      </c>
      <c r="O95" s="74">
        <f>сен.23!G93</f>
        <v>0</v>
      </c>
      <c r="P95" s="74">
        <f>окт.23!G93</f>
        <v>0</v>
      </c>
      <c r="Q95" s="74">
        <f>ноя.23!G93</f>
        <v>0</v>
      </c>
      <c r="R95" s="74">
        <f>дек.23!G93</f>
        <v>0</v>
      </c>
    </row>
    <row r="96" spans="1:18">
      <c r="A96" s="20"/>
      <c r="B96" s="158"/>
      <c r="C96" s="13">
        <v>92</v>
      </c>
      <c r="D96" s="149">
        <v>375.45</v>
      </c>
      <c r="E96" s="150">
        <f t="shared" si="1"/>
        <v>-5964.2100000000028</v>
      </c>
      <c r="F96" s="73">
        <f>янв.23!H94+фев.23!H94+мар.23!H94+апр.23!H94+май.23!H94+июн.23!H94+июл.23!H94+авг.23!H94+сен.23!H94+окт.23!H94+ноя.23!H94+дек.23!H94</f>
        <v>12571.64</v>
      </c>
      <c r="G96" s="74">
        <f>янв.23!G94</f>
        <v>948.93000000000006</v>
      </c>
      <c r="H96" s="74">
        <f>фев.23!G94</f>
        <v>1608.47</v>
      </c>
      <c r="I96" s="74">
        <f>мар.23!G94</f>
        <v>1850.7500000000002</v>
      </c>
      <c r="J96" s="74">
        <f>апр.23!G94</f>
        <v>208.63000000000002</v>
      </c>
      <c r="K96" s="74">
        <f>май.23!G94</f>
        <v>679.73</v>
      </c>
      <c r="L96" s="74">
        <f>июн.23!G94</f>
        <v>612.43000000000006</v>
      </c>
      <c r="M96" s="74">
        <f>июл.23!G94</f>
        <v>612.43000000000006</v>
      </c>
      <c r="N96" s="74">
        <f>авг.23!G94</f>
        <v>699.92000000000007</v>
      </c>
      <c r="O96" s="74">
        <f>сен.23!G94</f>
        <v>370.15000000000003</v>
      </c>
      <c r="P96" s="74">
        <f>окт.23!G94</f>
        <v>740.30000000000007</v>
      </c>
      <c r="Q96" s="74">
        <f>ноя.23!G94</f>
        <v>2658.3500000000004</v>
      </c>
      <c r="R96" s="74">
        <f>дек.23!G94</f>
        <v>7921.2100000000009</v>
      </c>
    </row>
    <row r="97" spans="1:18">
      <c r="A97" s="29"/>
      <c r="B97" s="158"/>
      <c r="C97" s="13">
        <v>93</v>
      </c>
      <c r="D97" s="149">
        <v>-1985.38</v>
      </c>
      <c r="E97" s="150">
        <f t="shared" si="1"/>
        <v>-2884.02</v>
      </c>
      <c r="F97" s="73">
        <f>янв.23!H95+фев.23!H95+мар.23!H95+апр.23!H95+май.23!H95+июн.23!H95+июл.23!H95+авг.23!H95+сен.23!H95+окт.23!H95+ноя.23!H95+дек.23!H95</f>
        <v>11000</v>
      </c>
      <c r="G97" s="74">
        <f>янв.23!G95</f>
        <v>0</v>
      </c>
      <c r="H97" s="74">
        <f>фев.23!G95</f>
        <v>0</v>
      </c>
      <c r="I97" s="74">
        <f>мар.23!G95</f>
        <v>0</v>
      </c>
      <c r="J97" s="74">
        <f>апр.23!G95</f>
        <v>2019.0000000000002</v>
      </c>
      <c r="K97" s="74">
        <f>май.23!G95</f>
        <v>598.97</v>
      </c>
      <c r="L97" s="74">
        <f>июн.23!G95</f>
        <v>1063.3400000000001</v>
      </c>
      <c r="M97" s="74">
        <f>июл.23!G95</f>
        <v>834.5200000000001</v>
      </c>
      <c r="N97" s="74">
        <f>авг.23!G95</f>
        <v>1150.8300000000002</v>
      </c>
      <c r="O97" s="74">
        <f>сен.23!G95</f>
        <v>1184.48</v>
      </c>
      <c r="P97" s="74">
        <f>окт.23!G95</f>
        <v>3506.3300000000004</v>
      </c>
      <c r="Q97" s="74">
        <f>ноя.23!G95</f>
        <v>1541.17</v>
      </c>
      <c r="R97" s="74">
        <f>дек.23!G95</f>
        <v>0</v>
      </c>
    </row>
    <row r="98" spans="1:18">
      <c r="A98" s="20"/>
      <c r="B98" s="158"/>
      <c r="C98" s="13">
        <v>94</v>
      </c>
      <c r="D98" s="149">
        <v>-1444.53</v>
      </c>
      <c r="E98" s="150">
        <f t="shared" si="1"/>
        <v>-2635.74</v>
      </c>
      <c r="F98" s="73">
        <f>янв.23!H96+фев.23!H96+мар.23!H96+апр.23!H96+май.23!H96+июн.23!H96+июл.23!H96+авг.23!H96+сен.23!H96+окт.23!H96+ноя.23!H96+дек.23!H96</f>
        <v>0</v>
      </c>
      <c r="G98" s="74">
        <f>янв.23!G96</f>
        <v>491.29</v>
      </c>
      <c r="H98" s="74">
        <f>фев.23!G96</f>
        <v>0</v>
      </c>
      <c r="I98" s="74">
        <f>мар.23!G96</f>
        <v>0</v>
      </c>
      <c r="J98" s="74">
        <f>апр.23!G96</f>
        <v>47.11</v>
      </c>
      <c r="K98" s="74">
        <f>май.23!G96</f>
        <v>0</v>
      </c>
      <c r="L98" s="74">
        <f>июн.23!G96</f>
        <v>0</v>
      </c>
      <c r="M98" s="74">
        <f>июл.23!G96</f>
        <v>598.97</v>
      </c>
      <c r="N98" s="74">
        <f>авг.23!G96</f>
        <v>0</v>
      </c>
      <c r="O98" s="74">
        <f>сен.23!G96</f>
        <v>0</v>
      </c>
      <c r="P98" s="74">
        <f>окт.23!G96</f>
        <v>53.84</v>
      </c>
      <c r="Q98" s="74">
        <f>ноя.23!G96</f>
        <v>0</v>
      </c>
      <c r="R98" s="74">
        <f>дек.23!G96</f>
        <v>0</v>
      </c>
    </row>
    <row r="99" spans="1:18">
      <c r="A99" s="29"/>
      <c r="B99" s="158"/>
      <c r="C99" s="13">
        <v>95</v>
      </c>
      <c r="D99" s="149">
        <v>-203.87</v>
      </c>
      <c r="E99" s="150">
        <f t="shared" si="1"/>
        <v>-425.96000000000004</v>
      </c>
      <c r="F99" s="73">
        <f>янв.23!H97+фев.23!H97+мар.23!H97+апр.23!H97+май.23!H97+июн.23!H97+июл.23!H97+авг.23!H97+сен.23!H97+окт.23!H97+ноя.23!H97+дек.23!H97</f>
        <v>0</v>
      </c>
      <c r="G99" s="74">
        <f>янв.23!G97</f>
        <v>0</v>
      </c>
      <c r="H99" s="74">
        <f>фев.23!G97</f>
        <v>0</v>
      </c>
      <c r="I99" s="74">
        <f>мар.23!G97</f>
        <v>0</v>
      </c>
      <c r="J99" s="74">
        <f>апр.23!G97</f>
        <v>0</v>
      </c>
      <c r="K99" s="74">
        <f>май.23!G97</f>
        <v>74.03</v>
      </c>
      <c r="L99" s="74">
        <f>июн.23!G97</f>
        <v>47.11</v>
      </c>
      <c r="M99" s="74">
        <f>июл.23!G97</f>
        <v>87.490000000000009</v>
      </c>
      <c r="N99" s="74">
        <f>авг.23!G97</f>
        <v>0</v>
      </c>
      <c r="O99" s="74">
        <f>сен.23!G97</f>
        <v>0</v>
      </c>
      <c r="P99" s="74">
        <f>окт.23!G97</f>
        <v>13.46</v>
      </c>
      <c r="Q99" s="74">
        <f>ноя.23!G97</f>
        <v>0</v>
      </c>
      <c r="R99" s="74">
        <f>дек.23!G97</f>
        <v>0</v>
      </c>
    </row>
    <row r="100" spans="1:18">
      <c r="A100" s="20"/>
      <c r="B100" s="158"/>
      <c r="C100" s="13">
        <v>96</v>
      </c>
      <c r="D100" s="149">
        <v>-27219.16</v>
      </c>
      <c r="E100" s="150">
        <f t="shared" si="1"/>
        <v>-16335.480000000007</v>
      </c>
      <c r="F100" s="73">
        <f>янв.23!H98+фев.23!H98+мар.23!H98+апр.23!H98+май.23!H98+июн.23!H98+июл.23!H98+авг.23!H98+сен.23!H98+окт.23!H98+ноя.23!H98+дек.23!H98</f>
        <v>70000</v>
      </c>
      <c r="G100" s="74">
        <f>янв.23!G98</f>
        <v>8735.5400000000009</v>
      </c>
      <c r="H100" s="74">
        <f>фев.23!G98</f>
        <v>7423.1900000000005</v>
      </c>
      <c r="I100" s="74">
        <f>мар.23!G98</f>
        <v>8715.35</v>
      </c>
      <c r="J100" s="74">
        <f>апр.23!G98</f>
        <v>2941.01</v>
      </c>
      <c r="K100" s="74">
        <f>май.23!G98</f>
        <v>3701.5000000000005</v>
      </c>
      <c r="L100" s="74">
        <f>июн.23!G98</f>
        <v>2988.1200000000003</v>
      </c>
      <c r="M100" s="74">
        <f>июл.23!G98</f>
        <v>2200.71</v>
      </c>
      <c r="N100" s="74">
        <f>авг.23!G98</f>
        <v>2537.21</v>
      </c>
      <c r="O100" s="74">
        <f>сен.23!G98</f>
        <v>2335.31</v>
      </c>
      <c r="P100" s="74">
        <f>окт.23!G98</f>
        <v>5949.3200000000006</v>
      </c>
      <c r="Q100" s="74">
        <f>ноя.23!G98</f>
        <v>5996.43</v>
      </c>
      <c r="R100" s="74">
        <f>дек.23!G98</f>
        <v>5592.63</v>
      </c>
    </row>
    <row r="101" spans="1:18">
      <c r="A101" s="20"/>
      <c r="B101" s="158"/>
      <c r="C101" s="13">
        <v>97</v>
      </c>
      <c r="D101" s="149">
        <v>0</v>
      </c>
      <c r="E101" s="150">
        <f t="shared" si="1"/>
        <v>0</v>
      </c>
      <c r="F101" s="73">
        <f>янв.23!H99+фев.23!H99+мар.23!H99+апр.23!H99+май.23!H99+июн.23!H99+июл.23!H99+авг.23!H99+сен.23!H99+окт.23!H99+ноя.23!H99+дек.23!H99</f>
        <v>0</v>
      </c>
      <c r="G101" s="74">
        <f>янв.23!G99</f>
        <v>0</v>
      </c>
      <c r="H101" s="74">
        <f>фев.23!G99</f>
        <v>0</v>
      </c>
      <c r="I101" s="74">
        <f>мар.23!G99</f>
        <v>0</v>
      </c>
      <c r="J101" s="74">
        <f>апр.23!G99</f>
        <v>0</v>
      </c>
      <c r="K101" s="74">
        <f>май.23!G99</f>
        <v>0</v>
      </c>
      <c r="L101" s="74">
        <f>июн.23!G99</f>
        <v>0</v>
      </c>
      <c r="M101" s="74">
        <f>июл.23!G99</f>
        <v>0</v>
      </c>
      <c r="N101" s="74">
        <f>авг.23!G99</f>
        <v>0</v>
      </c>
      <c r="O101" s="74">
        <f>сен.23!G99</f>
        <v>0</v>
      </c>
      <c r="P101" s="74">
        <f>окт.23!G99</f>
        <v>0</v>
      </c>
      <c r="Q101" s="74">
        <f>ноя.23!G99</f>
        <v>0</v>
      </c>
      <c r="R101" s="74">
        <f>дек.23!G99</f>
        <v>0</v>
      </c>
    </row>
    <row r="102" spans="1:18" s="64" customFormat="1">
      <c r="A102" s="163"/>
      <c r="B102" s="158"/>
      <c r="C102" s="161" t="s">
        <v>39</v>
      </c>
      <c r="D102" s="149">
        <v>0</v>
      </c>
      <c r="E102" s="150">
        <f t="shared" si="1"/>
        <v>-4145.68</v>
      </c>
      <c r="F102" s="73">
        <f>янв.23!H100+фев.23!H100+мар.23!H100+апр.23!H100+май.23!H100+июн.23!H100+июл.23!H100+авг.23!H100+сен.23!H100+окт.23!H100+ноя.23!H100+дек.23!H100</f>
        <v>0</v>
      </c>
      <c r="G102" s="74">
        <f>янв.23!G100</f>
        <v>0</v>
      </c>
      <c r="H102" s="74">
        <f>фев.23!G100</f>
        <v>0</v>
      </c>
      <c r="I102" s="74">
        <f>мар.23!G100</f>
        <v>0</v>
      </c>
      <c r="J102" s="74">
        <f>апр.23!G100</f>
        <v>0</v>
      </c>
      <c r="K102" s="74">
        <f>май.23!G100</f>
        <v>4145.68</v>
      </c>
      <c r="L102" s="74">
        <f>июн.23!G100</f>
        <v>0</v>
      </c>
      <c r="M102" s="74">
        <f>июл.23!G100</f>
        <v>0</v>
      </c>
      <c r="N102" s="74">
        <f>авг.23!G100</f>
        <v>0</v>
      </c>
      <c r="O102" s="74">
        <f>сен.23!G100</f>
        <v>0</v>
      </c>
      <c r="P102" s="74">
        <f>окт.23!G100</f>
        <v>0</v>
      </c>
      <c r="Q102" s="74">
        <f>ноя.23!G100</f>
        <v>0</v>
      </c>
      <c r="R102" s="74">
        <f>дек.23!G100</f>
        <v>0</v>
      </c>
    </row>
    <row r="103" spans="1:18" s="64" customFormat="1">
      <c r="A103" s="180"/>
      <c r="B103" s="158"/>
      <c r="C103" s="178" t="s">
        <v>97</v>
      </c>
      <c r="D103" s="149">
        <v>0</v>
      </c>
      <c r="E103" s="150">
        <f t="shared" si="1"/>
        <v>-5505.1399999999994</v>
      </c>
      <c r="F103" s="73">
        <f>янв.23!H101+фев.23!H101+мар.23!H101+апр.23!H101+май.23!H101+июн.23!H101+июл.23!H101+авг.23!H101+сен.23!H101+окт.23!H101+ноя.23!H101+дек.23!H101</f>
        <v>0</v>
      </c>
      <c r="G103" s="74">
        <f>янв.23!G101</f>
        <v>0</v>
      </c>
      <c r="H103" s="74">
        <f>фев.23!G101</f>
        <v>0</v>
      </c>
      <c r="I103" s="74">
        <f>мар.23!G101</f>
        <v>0</v>
      </c>
      <c r="J103" s="74">
        <f>апр.23!G101</f>
        <v>0</v>
      </c>
      <c r="K103" s="74">
        <f>май.23!G101</f>
        <v>26.92</v>
      </c>
      <c r="L103" s="74">
        <f>июн.23!G101</f>
        <v>4731.1900000000005</v>
      </c>
      <c r="M103" s="74">
        <f>июл.23!G101</f>
        <v>605.70000000000005</v>
      </c>
      <c r="N103" s="74">
        <f>авг.23!G101</f>
        <v>87.490000000000009</v>
      </c>
      <c r="O103" s="74">
        <f>сен.23!G101</f>
        <v>47.11</v>
      </c>
      <c r="P103" s="74">
        <f>окт.23!G101</f>
        <v>6.73</v>
      </c>
      <c r="Q103" s="74">
        <f>ноя.23!G101</f>
        <v>0</v>
      </c>
      <c r="R103" s="74">
        <f>дек.23!G101</f>
        <v>0</v>
      </c>
    </row>
    <row r="104" spans="1:18">
      <c r="A104" s="20"/>
      <c r="B104" s="158"/>
      <c r="C104" s="13">
        <v>98</v>
      </c>
      <c r="D104" s="149">
        <v>0</v>
      </c>
      <c r="E104" s="150">
        <f t="shared" si="1"/>
        <v>0</v>
      </c>
      <c r="F104" s="73">
        <f>янв.23!H102+фев.23!H102+мар.23!H102+апр.23!H102+май.23!H102+июн.23!H102+июл.23!H102+авг.23!H102+сен.23!H102+окт.23!H102+ноя.23!H102+дек.23!H102</f>
        <v>0</v>
      </c>
      <c r="G104" s="74">
        <f>янв.23!G102</f>
        <v>0</v>
      </c>
      <c r="H104" s="74">
        <f>фев.23!G102</f>
        <v>0</v>
      </c>
      <c r="I104" s="74">
        <f>мар.23!G102</f>
        <v>0</v>
      </c>
      <c r="J104" s="74">
        <f>апр.23!G102</f>
        <v>0</v>
      </c>
      <c r="K104" s="74">
        <f>май.23!G102</f>
        <v>0</v>
      </c>
      <c r="L104" s="74">
        <f>июн.23!G102</f>
        <v>0</v>
      </c>
      <c r="M104" s="74">
        <f>июл.23!G102</f>
        <v>0</v>
      </c>
      <c r="N104" s="74">
        <f>авг.23!G102</f>
        <v>0</v>
      </c>
      <c r="O104" s="74">
        <f>сен.23!G102</f>
        <v>0</v>
      </c>
      <c r="P104" s="74">
        <f>окт.23!G102</f>
        <v>0</v>
      </c>
      <c r="Q104" s="74">
        <f>ноя.23!G102</f>
        <v>0</v>
      </c>
      <c r="R104" s="74">
        <f>дек.23!G102</f>
        <v>0</v>
      </c>
    </row>
    <row r="105" spans="1:18">
      <c r="A105" s="20"/>
      <c r="B105" s="158"/>
      <c r="C105" s="13" t="s">
        <v>24</v>
      </c>
      <c r="D105" s="149">
        <v>5036.1899999999996</v>
      </c>
      <c r="E105" s="150">
        <f t="shared" si="1"/>
        <v>-1438.0700000000015</v>
      </c>
      <c r="F105" s="73">
        <f>янв.23!H103+фев.23!H103+мар.23!H103+апр.23!H103+май.23!H103+июн.23!H103+июл.23!H103+авг.23!H103+сен.23!H103+окт.23!H103+ноя.23!H103+дек.23!H103</f>
        <v>0</v>
      </c>
      <c r="G105" s="74">
        <f>янв.23!G103</f>
        <v>0</v>
      </c>
      <c r="H105" s="74">
        <f>фев.23!G103</f>
        <v>0</v>
      </c>
      <c r="I105" s="74">
        <f>мар.23!G103</f>
        <v>1346</v>
      </c>
      <c r="J105" s="74">
        <f>апр.23!G103</f>
        <v>1352.73</v>
      </c>
      <c r="K105" s="74">
        <f>май.23!G103</f>
        <v>1083.53</v>
      </c>
      <c r="L105" s="74">
        <f>июн.23!G103</f>
        <v>0</v>
      </c>
      <c r="M105" s="74">
        <f>июл.23!G103</f>
        <v>1056.6100000000001</v>
      </c>
      <c r="N105" s="74">
        <f>авг.23!G103</f>
        <v>612.43000000000006</v>
      </c>
      <c r="O105" s="74">
        <f>сен.23!G103</f>
        <v>686.46</v>
      </c>
      <c r="P105" s="74">
        <f>окт.23!G103</f>
        <v>336.5</v>
      </c>
      <c r="Q105" s="74">
        <f>ноя.23!G103</f>
        <v>0</v>
      </c>
      <c r="R105" s="74">
        <f>дек.23!G103</f>
        <v>0</v>
      </c>
    </row>
    <row r="106" spans="1:18">
      <c r="A106" s="20"/>
      <c r="B106" s="158"/>
      <c r="C106" s="13">
        <v>100</v>
      </c>
      <c r="D106" s="149">
        <v>0</v>
      </c>
      <c r="E106" s="150">
        <f t="shared" si="1"/>
        <v>0</v>
      </c>
      <c r="F106" s="73">
        <f>янв.23!H104+фев.23!H104+мар.23!H104+апр.23!H104+май.23!H104+июн.23!H104+июл.23!H104+авг.23!H104+сен.23!H104+окт.23!H104+ноя.23!H104+дек.23!H104</f>
        <v>0</v>
      </c>
      <c r="G106" s="74">
        <f>янв.23!G104</f>
        <v>0</v>
      </c>
      <c r="H106" s="74">
        <f>фев.23!G104</f>
        <v>0</v>
      </c>
      <c r="I106" s="74">
        <f>мар.23!G104</f>
        <v>0</v>
      </c>
      <c r="J106" s="74">
        <f>апр.23!G104</f>
        <v>0</v>
      </c>
      <c r="K106" s="74">
        <f>май.23!G104</f>
        <v>0</v>
      </c>
      <c r="L106" s="74">
        <f>июн.23!G104</f>
        <v>0</v>
      </c>
      <c r="M106" s="74">
        <f>июл.23!G104</f>
        <v>0</v>
      </c>
      <c r="N106" s="74">
        <f>авг.23!G104</f>
        <v>0</v>
      </c>
      <c r="O106" s="74">
        <f>сен.23!G104</f>
        <v>0</v>
      </c>
      <c r="P106" s="74">
        <f>окт.23!G104</f>
        <v>0</v>
      </c>
      <c r="Q106" s="74">
        <f>ноя.23!G104</f>
        <v>0</v>
      </c>
      <c r="R106" s="74">
        <f>дек.23!G104</f>
        <v>0</v>
      </c>
    </row>
    <row r="107" spans="1:18" s="64" customFormat="1">
      <c r="A107" s="163"/>
      <c r="B107" s="158"/>
      <c r="C107" s="161" t="s">
        <v>40</v>
      </c>
      <c r="D107" s="149">
        <v>0</v>
      </c>
      <c r="E107" s="150">
        <f t="shared" si="1"/>
        <v>0</v>
      </c>
      <c r="F107" s="73">
        <f>янв.23!H105+фев.23!H105+мар.23!H105+апр.23!H105+май.23!H105+июн.23!H105+июл.23!H105+авг.23!H105+сен.23!H105+окт.23!H105+ноя.23!H105+дек.23!H105</f>
        <v>0</v>
      </c>
      <c r="G107" s="74">
        <f>янв.23!G105</f>
        <v>0</v>
      </c>
      <c r="H107" s="74">
        <f>фев.23!G105</f>
        <v>0</v>
      </c>
      <c r="I107" s="74">
        <f>мар.23!G105</f>
        <v>0</v>
      </c>
      <c r="J107" s="74">
        <f>апр.23!G105</f>
        <v>0</v>
      </c>
      <c r="K107" s="74">
        <f>май.23!G105</f>
        <v>0</v>
      </c>
      <c r="L107" s="74">
        <f>июн.23!G105</f>
        <v>0</v>
      </c>
      <c r="M107" s="74">
        <f>июл.23!G105</f>
        <v>0</v>
      </c>
      <c r="N107" s="74">
        <f>авг.23!G105</f>
        <v>0</v>
      </c>
      <c r="O107" s="74">
        <f>сен.23!G105</f>
        <v>0</v>
      </c>
      <c r="P107" s="74">
        <f>окт.23!G105</f>
        <v>0</v>
      </c>
      <c r="Q107" s="74">
        <f>ноя.23!G105</f>
        <v>0</v>
      </c>
      <c r="R107" s="74">
        <f>дек.23!G105</f>
        <v>0</v>
      </c>
    </row>
    <row r="108" spans="1:18">
      <c r="A108" s="20"/>
      <c r="B108" s="158"/>
      <c r="C108" s="13">
        <v>101</v>
      </c>
      <c r="D108" s="149">
        <v>-10621</v>
      </c>
      <c r="E108" s="150">
        <f t="shared" si="1"/>
        <v>-7053.7999999999902</v>
      </c>
      <c r="F108" s="73">
        <f>янв.23!H106+фев.23!H106+мар.23!H106+апр.23!H106+май.23!H106+июн.23!H106+июл.23!H106+авг.23!H106+сен.23!H106+окт.23!H106+ноя.23!H106+дек.23!H106</f>
        <v>68000</v>
      </c>
      <c r="G108" s="74">
        <f>янв.23!G106</f>
        <v>10498.59</v>
      </c>
      <c r="H108" s="74">
        <f>фев.23!G106</f>
        <v>4149.51</v>
      </c>
      <c r="I108" s="74">
        <f>мар.23!G106</f>
        <v>7055.58</v>
      </c>
      <c r="J108" s="74">
        <f>апр.23!G106</f>
        <v>2920.2</v>
      </c>
      <c r="K108" s="74">
        <f>май.23!G106</f>
        <v>3395.91</v>
      </c>
      <c r="L108" s="74">
        <f>июн.23!G106</f>
        <v>2529.27</v>
      </c>
      <c r="M108" s="74">
        <f>июл.23!G106</f>
        <v>1978.2</v>
      </c>
      <c r="N108" s="74">
        <f>авг.23!G106</f>
        <v>3202.8</v>
      </c>
      <c r="O108" s="74">
        <f>сен.23!G106</f>
        <v>2661.15</v>
      </c>
      <c r="P108" s="74">
        <f>окт.23!G106</f>
        <v>7036.74</v>
      </c>
      <c r="Q108" s="74">
        <f>ноя.23!G106</f>
        <v>8656.98</v>
      </c>
      <c r="R108" s="74">
        <f>дек.23!G106</f>
        <v>10347.870000000001</v>
      </c>
    </row>
    <row r="109" spans="1:18">
      <c r="A109" s="20"/>
      <c r="B109" s="158"/>
      <c r="C109" s="13">
        <v>102</v>
      </c>
      <c r="D109" s="149">
        <v>-72971.009999999995</v>
      </c>
      <c r="E109" s="150">
        <f t="shared" si="1"/>
        <v>-110311.88999999998</v>
      </c>
      <c r="F109" s="73">
        <f>янв.23!H107+фев.23!H107+мар.23!H107+апр.23!H107+май.23!H107+июн.23!H107+июл.23!H107+авг.23!H107+сен.23!H107+окт.23!H107+ноя.23!H107+дек.23!H107</f>
        <v>0</v>
      </c>
      <c r="G109" s="74">
        <f>янв.23!G107</f>
        <v>7700.85</v>
      </c>
      <c r="H109" s="74">
        <f>фев.23!G107</f>
        <v>7587.8099999999995</v>
      </c>
      <c r="I109" s="74">
        <f>мар.23!G107</f>
        <v>3909.3</v>
      </c>
      <c r="J109" s="74">
        <f>апр.23!G107</f>
        <v>1483.65</v>
      </c>
      <c r="K109" s="74">
        <f>май.23!G107</f>
        <v>946.71</v>
      </c>
      <c r="L109" s="74">
        <f>июн.23!G107</f>
        <v>866.64</v>
      </c>
      <c r="M109" s="74">
        <f>июл.23!G107</f>
        <v>635.85</v>
      </c>
      <c r="N109" s="74">
        <f>авг.23!G107</f>
        <v>786.57</v>
      </c>
      <c r="O109" s="74">
        <f>сен.23!G107</f>
        <v>668.82</v>
      </c>
      <c r="P109" s="74">
        <f>окт.23!G107</f>
        <v>3070.92</v>
      </c>
      <c r="Q109" s="74">
        <f>ноя.23!G107</f>
        <v>4465.08</v>
      </c>
      <c r="R109" s="74">
        <f>дек.23!G107</f>
        <v>5218.68</v>
      </c>
    </row>
    <row r="110" spans="1:18">
      <c r="A110" s="20"/>
      <c r="B110" s="158"/>
      <c r="C110" s="13">
        <v>103</v>
      </c>
      <c r="D110" s="149">
        <v>-12867.76</v>
      </c>
      <c r="E110" s="150">
        <f t="shared" si="1"/>
        <v>-7239.270000000005</v>
      </c>
      <c r="F110" s="73">
        <f>янв.23!H108+фев.23!H108+мар.23!H108+апр.23!H108+май.23!H108+июн.23!H108+июл.23!H108+авг.23!H108+сен.23!H108+окт.23!H108+ноя.23!H108+дек.23!H108</f>
        <v>95891.290000000008</v>
      </c>
      <c r="G110" s="74">
        <f>янв.23!G108</f>
        <v>13143.69</v>
      </c>
      <c r="H110" s="74">
        <f>фев.23!G108</f>
        <v>10626.67</v>
      </c>
      <c r="I110" s="74">
        <f>мар.23!G108</f>
        <v>13964.75</v>
      </c>
      <c r="J110" s="74">
        <f>апр.23!G108</f>
        <v>8722.08</v>
      </c>
      <c r="K110" s="74">
        <f>май.23!G108</f>
        <v>9125.880000000001</v>
      </c>
      <c r="L110" s="74">
        <f>июн.23!G108</f>
        <v>5633.16</v>
      </c>
      <c r="M110" s="74">
        <f>июл.23!G108</f>
        <v>4017.63</v>
      </c>
      <c r="N110" s="74">
        <f>авг.23!G108</f>
        <v>5176.29</v>
      </c>
      <c r="O110" s="74">
        <f>сен.23!G108</f>
        <v>3329.97</v>
      </c>
      <c r="P110" s="74">
        <f>окт.23!G108</f>
        <v>5020.8599999999997</v>
      </c>
      <c r="Q110" s="74">
        <f>ноя.23!G108</f>
        <v>4262.55</v>
      </c>
      <c r="R110" s="74">
        <f>дек.23!G108</f>
        <v>7239.2699999999995</v>
      </c>
    </row>
    <row r="111" spans="1:18">
      <c r="A111" s="20"/>
      <c r="B111" s="158"/>
      <c r="C111" s="13">
        <v>104</v>
      </c>
      <c r="D111" s="149">
        <v>0</v>
      </c>
      <c r="E111" s="150">
        <f t="shared" si="1"/>
        <v>0</v>
      </c>
      <c r="F111" s="73">
        <f>янв.23!H109+фев.23!H109+мар.23!H109+апр.23!H109+май.23!H109+июн.23!H109+июл.23!H109+авг.23!H109+сен.23!H109+окт.23!H109+ноя.23!H109+дек.23!H109</f>
        <v>0</v>
      </c>
      <c r="G111" s="74">
        <f>янв.23!G109</f>
        <v>0</v>
      </c>
      <c r="H111" s="74">
        <f>фев.23!G109</f>
        <v>0</v>
      </c>
      <c r="I111" s="74">
        <f>мар.23!G109</f>
        <v>0</v>
      </c>
      <c r="J111" s="74">
        <f>апр.23!G109</f>
        <v>0</v>
      </c>
      <c r="K111" s="74">
        <f>май.23!G109</f>
        <v>0</v>
      </c>
      <c r="L111" s="74">
        <f>июн.23!G109</f>
        <v>0</v>
      </c>
      <c r="M111" s="74">
        <f>июл.23!G109</f>
        <v>0</v>
      </c>
      <c r="N111" s="74">
        <f>авг.23!G109</f>
        <v>0</v>
      </c>
      <c r="O111" s="74">
        <f>сен.23!G109</f>
        <v>0</v>
      </c>
      <c r="P111" s="74">
        <f>окт.23!G109</f>
        <v>0</v>
      </c>
      <c r="Q111" s="74">
        <f>ноя.23!G109</f>
        <v>0</v>
      </c>
      <c r="R111" s="74">
        <f>дек.23!G109</f>
        <v>0</v>
      </c>
    </row>
    <row r="112" spans="1:18">
      <c r="A112" s="20"/>
      <c r="B112" s="158"/>
      <c r="C112" s="13">
        <v>105</v>
      </c>
      <c r="D112" s="149">
        <v>-559.44999999999982</v>
      </c>
      <c r="E112" s="150">
        <f t="shared" si="1"/>
        <v>-33.649999999999977</v>
      </c>
      <c r="F112" s="73">
        <f>янв.23!H110+фев.23!H110+мар.23!H110+апр.23!H110+май.23!H110+июн.23!H110+июл.23!H110+авг.23!H110+сен.23!H110+окт.23!H110+ноя.23!H110+дек.23!H110</f>
        <v>855.57</v>
      </c>
      <c r="G112" s="74">
        <f>янв.23!G110</f>
        <v>0</v>
      </c>
      <c r="H112" s="74">
        <f>фев.23!G110</f>
        <v>0</v>
      </c>
      <c r="I112" s="74">
        <f>мар.23!G110</f>
        <v>0</v>
      </c>
      <c r="J112" s="74">
        <f>апр.23!G110</f>
        <v>20.190000000000001</v>
      </c>
      <c r="K112" s="74">
        <f>май.23!G110</f>
        <v>0</v>
      </c>
      <c r="L112" s="74">
        <f>июн.23!G110</f>
        <v>181.71</v>
      </c>
      <c r="M112" s="74">
        <f>июл.23!G110</f>
        <v>94.22</v>
      </c>
      <c r="N112" s="74">
        <f>авг.23!G110</f>
        <v>20.190000000000001</v>
      </c>
      <c r="O112" s="74">
        <f>сен.23!G110</f>
        <v>0</v>
      </c>
      <c r="P112" s="74">
        <f>окт.23!G110</f>
        <v>13.46</v>
      </c>
      <c r="Q112" s="74">
        <f>ноя.23!G110</f>
        <v>0</v>
      </c>
      <c r="R112" s="74">
        <f>дек.23!G110</f>
        <v>0</v>
      </c>
    </row>
    <row r="113" spans="1:18">
      <c r="A113" s="20"/>
      <c r="B113" s="158"/>
      <c r="C113" s="13">
        <v>106</v>
      </c>
      <c r="D113" s="149">
        <v>0</v>
      </c>
      <c r="E113" s="150">
        <f t="shared" si="1"/>
        <v>0</v>
      </c>
      <c r="F113" s="73">
        <f>янв.23!H111+фев.23!H111+мар.23!H111+апр.23!H111+май.23!H111+июн.23!H111+июл.23!H111+авг.23!H111+сен.23!H111+окт.23!H111+ноя.23!H111+дек.23!H111</f>
        <v>0</v>
      </c>
      <c r="G113" s="74">
        <f>янв.23!G111</f>
        <v>0</v>
      </c>
      <c r="H113" s="74">
        <f>фев.23!G111</f>
        <v>0</v>
      </c>
      <c r="I113" s="74">
        <f>мар.23!G111</f>
        <v>0</v>
      </c>
      <c r="J113" s="74">
        <f>апр.23!G111</f>
        <v>0</v>
      </c>
      <c r="K113" s="74">
        <f>май.23!G111</f>
        <v>0</v>
      </c>
      <c r="L113" s="74">
        <f>июн.23!G111</f>
        <v>0</v>
      </c>
      <c r="M113" s="74">
        <f>июл.23!G111</f>
        <v>0</v>
      </c>
      <c r="N113" s="74">
        <f>авг.23!G111</f>
        <v>0</v>
      </c>
      <c r="O113" s="74">
        <f>сен.23!G111</f>
        <v>0</v>
      </c>
      <c r="P113" s="74">
        <f>окт.23!G111</f>
        <v>0</v>
      </c>
      <c r="Q113" s="74">
        <f>ноя.23!G111</f>
        <v>0</v>
      </c>
      <c r="R113" s="74">
        <f>дек.23!G111</f>
        <v>0</v>
      </c>
    </row>
    <row r="114" spans="1:18">
      <c r="A114" s="20"/>
      <c r="B114" s="158"/>
      <c r="C114" s="13">
        <v>107</v>
      </c>
      <c r="D114" s="149">
        <v>0</v>
      </c>
      <c r="E114" s="150">
        <f t="shared" si="1"/>
        <v>0</v>
      </c>
      <c r="F114" s="73">
        <f>янв.23!H112+фев.23!H112+мар.23!H112+апр.23!H112+май.23!H112+июн.23!H112+июл.23!H112+авг.23!H112+сен.23!H112+окт.23!H112+ноя.23!H112+дек.23!H112</f>
        <v>0</v>
      </c>
      <c r="G114" s="74">
        <f>янв.23!G112</f>
        <v>0</v>
      </c>
      <c r="H114" s="74">
        <f>фев.23!G112</f>
        <v>0</v>
      </c>
      <c r="I114" s="74">
        <f>мар.23!G112</f>
        <v>0</v>
      </c>
      <c r="J114" s="74">
        <f>апр.23!G112</f>
        <v>0</v>
      </c>
      <c r="K114" s="74">
        <f>май.23!G112</f>
        <v>0</v>
      </c>
      <c r="L114" s="74">
        <f>июн.23!G112</f>
        <v>0</v>
      </c>
      <c r="M114" s="74">
        <f>июл.23!G112</f>
        <v>0</v>
      </c>
      <c r="N114" s="74">
        <f>авг.23!G112</f>
        <v>0</v>
      </c>
      <c r="O114" s="74">
        <f>сен.23!G112</f>
        <v>0</v>
      </c>
      <c r="P114" s="74">
        <f>окт.23!G112</f>
        <v>0</v>
      </c>
      <c r="Q114" s="74">
        <f>ноя.23!G112</f>
        <v>0</v>
      </c>
      <c r="R114" s="74">
        <f>дек.23!G112</f>
        <v>0</v>
      </c>
    </row>
    <row r="115" spans="1:18">
      <c r="A115" s="20"/>
      <c r="B115" s="158"/>
      <c r="C115" s="13">
        <v>108</v>
      </c>
      <c r="D115" s="149">
        <v>0</v>
      </c>
      <c r="E115" s="150">
        <f t="shared" si="1"/>
        <v>0</v>
      </c>
      <c r="F115" s="73">
        <f>янв.23!H113+фев.23!H113+мар.23!H113+апр.23!H113+май.23!H113+июн.23!H113+июл.23!H113+авг.23!H113+сен.23!H113+окт.23!H113+ноя.23!H113+дек.23!H113</f>
        <v>0</v>
      </c>
      <c r="G115" s="74">
        <f>янв.23!G113</f>
        <v>0</v>
      </c>
      <c r="H115" s="74">
        <f>фев.23!G113</f>
        <v>0</v>
      </c>
      <c r="I115" s="74">
        <f>мар.23!G113</f>
        <v>0</v>
      </c>
      <c r="J115" s="74">
        <f>апр.23!G113</f>
        <v>0</v>
      </c>
      <c r="K115" s="74">
        <f>май.23!G113</f>
        <v>0</v>
      </c>
      <c r="L115" s="74">
        <f>июн.23!G113</f>
        <v>0</v>
      </c>
      <c r="M115" s="74">
        <f>июл.23!G113</f>
        <v>0</v>
      </c>
      <c r="N115" s="74">
        <f>авг.23!G113</f>
        <v>0</v>
      </c>
      <c r="O115" s="74">
        <f>сен.23!G113</f>
        <v>0</v>
      </c>
      <c r="P115" s="74">
        <f>окт.23!G113</f>
        <v>0</v>
      </c>
      <c r="Q115" s="74">
        <f>ноя.23!G113</f>
        <v>0</v>
      </c>
      <c r="R115" s="74">
        <f>дек.23!G113</f>
        <v>0</v>
      </c>
    </row>
    <row r="116" spans="1:18">
      <c r="A116" s="20"/>
      <c r="B116" s="158"/>
      <c r="C116" s="13">
        <v>109</v>
      </c>
      <c r="D116" s="149">
        <v>0</v>
      </c>
      <c r="E116" s="150">
        <f t="shared" si="1"/>
        <v>0</v>
      </c>
      <c r="F116" s="73">
        <f>янв.23!H114+фев.23!H114+мар.23!H114+апр.23!H114+май.23!H114+июн.23!H114+июл.23!H114+авг.23!H114+сен.23!H114+окт.23!H114+ноя.23!H114+дек.23!H114</f>
        <v>0</v>
      </c>
      <c r="G116" s="74">
        <f>янв.23!G114</f>
        <v>0</v>
      </c>
      <c r="H116" s="74">
        <f>фев.23!G114</f>
        <v>0</v>
      </c>
      <c r="I116" s="74">
        <f>мар.23!G114</f>
        <v>0</v>
      </c>
      <c r="J116" s="74">
        <f>апр.23!G114</f>
        <v>0</v>
      </c>
      <c r="K116" s="74">
        <f>май.23!G114</f>
        <v>0</v>
      </c>
      <c r="L116" s="74">
        <f>июн.23!G114</f>
        <v>0</v>
      </c>
      <c r="M116" s="74">
        <f>июл.23!G114</f>
        <v>0</v>
      </c>
      <c r="N116" s="74">
        <f>авг.23!G114</f>
        <v>0</v>
      </c>
      <c r="O116" s="74">
        <f>сен.23!G114</f>
        <v>0</v>
      </c>
      <c r="P116" s="74">
        <f>окт.23!G114</f>
        <v>0</v>
      </c>
      <c r="Q116" s="74">
        <f>ноя.23!G114</f>
        <v>0</v>
      </c>
      <c r="R116" s="74">
        <f>дек.23!G114</f>
        <v>0</v>
      </c>
    </row>
    <row r="117" spans="1:18">
      <c r="A117" s="29"/>
      <c r="B117" s="158"/>
      <c r="C117" s="13">
        <v>110</v>
      </c>
      <c r="D117" s="149">
        <v>-530.22</v>
      </c>
      <c r="E117" s="150">
        <f t="shared" si="1"/>
        <v>-766.56000000000006</v>
      </c>
      <c r="F117" s="73">
        <f>янв.23!H115+фев.23!H115+мар.23!H115+апр.23!H115+май.23!H115+июн.23!H115+июл.23!H115+авг.23!H115+сен.23!H115+окт.23!H115+ноя.23!H115+дек.23!H115</f>
        <v>1500</v>
      </c>
      <c r="G117" s="74">
        <f>янв.23!G115</f>
        <v>673</v>
      </c>
      <c r="H117" s="74">
        <f>фев.23!G115</f>
        <v>0</v>
      </c>
      <c r="I117" s="74">
        <f>мар.23!G115</f>
        <v>0</v>
      </c>
      <c r="J117" s="74">
        <f>апр.23!G115</f>
        <v>0</v>
      </c>
      <c r="K117" s="74">
        <f>май.23!G115</f>
        <v>0</v>
      </c>
      <c r="L117" s="74">
        <f>июн.23!G115</f>
        <v>0</v>
      </c>
      <c r="M117" s="74">
        <f>июл.23!G115</f>
        <v>0</v>
      </c>
      <c r="N117" s="74">
        <f>авг.23!G115</f>
        <v>551.86</v>
      </c>
      <c r="O117" s="74">
        <f>сен.23!G115</f>
        <v>323.04000000000002</v>
      </c>
      <c r="P117" s="74">
        <f>окт.23!G115</f>
        <v>188.44</v>
      </c>
      <c r="Q117" s="74">
        <f>ноя.23!G115</f>
        <v>0</v>
      </c>
      <c r="R117" s="74">
        <f>дек.23!G115</f>
        <v>0</v>
      </c>
    </row>
    <row r="118" spans="1:18">
      <c r="A118" s="20"/>
      <c r="B118" s="158"/>
      <c r="C118" s="13">
        <v>111</v>
      </c>
      <c r="D118" s="149">
        <v>-539.57000000000005</v>
      </c>
      <c r="E118" s="150">
        <f t="shared" si="1"/>
        <v>-3150.8100000000004</v>
      </c>
      <c r="F118" s="73">
        <f>янв.23!H116+фев.23!H116+мар.23!H116+апр.23!H116+май.23!H116+июн.23!H116+июл.23!H116+авг.23!H116+сен.23!H116+окт.23!H116+ноя.23!H116+дек.23!H116</f>
        <v>0</v>
      </c>
      <c r="G118" s="74">
        <f>янв.23!G116</f>
        <v>181.71</v>
      </c>
      <c r="H118" s="74">
        <f>фев.23!G116</f>
        <v>148.06</v>
      </c>
      <c r="I118" s="74">
        <f>мар.23!G116</f>
        <v>208.63000000000002</v>
      </c>
      <c r="J118" s="74">
        <f>апр.23!G116</f>
        <v>148.06</v>
      </c>
      <c r="K118" s="74">
        <f>май.23!G116</f>
        <v>195.17000000000002</v>
      </c>
      <c r="L118" s="74">
        <f>июн.23!G116</f>
        <v>349.96000000000004</v>
      </c>
      <c r="M118" s="74">
        <f>июл.23!G116</f>
        <v>477.83000000000004</v>
      </c>
      <c r="N118" s="74">
        <f>авг.23!G116</f>
        <v>249.01000000000002</v>
      </c>
      <c r="O118" s="74">
        <f>сен.23!G116</f>
        <v>107.68</v>
      </c>
      <c r="P118" s="74">
        <f>окт.23!G116</f>
        <v>228.82000000000002</v>
      </c>
      <c r="Q118" s="74">
        <f>ноя.23!G116</f>
        <v>168.25</v>
      </c>
      <c r="R118" s="74">
        <f>дек.23!G116</f>
        <v>148.06</v>
      </c>
    </row>
    <row r="119" spans="1:18">
      <c r="A119" s="20"/>
      <c r="B119" s="158"/>
      <c r="C119" s="13">
        <v>112</v>
      </c>
      <c r="D119" s="149">
        <v>-3928.31</v>
      </c>
      <c r="E119" s="150">
        <f t="shared" si="1"/>
        <v>-3928.31</v>
      </c>
      <c r="F119" s="73">
        <f>янв.23!H117+фев.23!H117+мар.23!H117+апр.23!H117+май.23!H117+июн.23!H117+июл.23!H117+авг.23!H117+сен.23!H117+окт.23!H117+ноя.23!H117+дек.23!H117</f>
        <v>0</v>
      </c>
      <c r="G119" s="74">
        <f>янв.23!G117</f>
        <v>0</v>
      </c>
      <c r="H119" s="74">
        <f>фев.23!G117</f>
        <v>0</v>
      </c>
      <c r="I119" s="74">
        <f>мар.23!G117</f>
        <v>0</v>
      </c>
      <c r="J119" s="74">
        <f>апр.23!G117</f>
        <v>0</v>
      </c>
      <c r="K119" s="74">
        <f>май.23!G117</f>
        <v>0</v>
      </c>
      <c r="L119" s="74">
        <f>июн.23!G117</f>
        <v>0</v>
      </c>
      <c r="M119" s="74">
        <f>июл.23!G117</f>
        <v>0</v>
      </c>
      <c r="N119" s="74">
        <f>авг.23!G117</f>
        <v>0</v>
      </c>
      <c r="O119" s="74">
        <f>сен.23!G117</f>
        <v>0</v>
      </c>
      <c r="P119" s="74">
        <f>окт.23!G117</f>
        <v>0</v>
      </c>
      <c r="Q119" s="74">
        <f>ноя.23!G117</f>
        <v>0</v>
      </c>
      <c r="R119" s="74">
        <f>дек.23!G117</f>
        <v>0</v>
      </c>
    </row>
    <row r="120" spans="1:18">
      <c r="A120" s="20"/>
      <c r="B120" s="158"/>
      <c r="C120" s="13">
        <v>113</v>
      </c>
      <c r="D120" s="149">
        <v>1455</v>
      </c>
      <c r="E120" s="150">
        <f t="shared" si="1"/>
        <v>-3533.9000000000015</v>
      </c>
      <c r="F120" s="73">
        <f>янв.23!H118+фев.23!H118+мар.23!H118+апр.23!H118+май.23!H118+июн.23!H118+июл.23!H118+авг.23!H118+сен.23!H118+окт.23!H118+ноя.23!H118+дек.23!H118</f>
        <v>8000</v>
      </c>
      <c r="G120" s="74">
        <f>янв.23!G118</f>
        <v>47.11</v>
      </c>
      <c r="H120" s="74">
        <f>фев.23!G118</f>
        <v>33.650000000000006</v>
      </c>
      <c r="I120" s="74">
        <f>мар.23!G118</f>
        <v>53.84</v>
      </c>
      <c r="J120" s="74">
        <f>апр.23!G118</f>
        <v>53.84</v>
      </c>
      <c r="K120" s="74">
        <f>май.23!G118</f>
        <v>60.570000000000007</v>
      </c>
      <c r="L120" s="74">
        <f>июн.23!G118</f>
        <v>107.68</v>
      </c>
      <c r="M120" s="74">
        <f>июл.23!G118</f>
        <v>1090.26</v>
      </c>
      <c r="N120" s="74">
        <f>авг.23!G118</f>
        <v>222.09</v>
      </c>
      <c r="O120" s="74">
        <f>сен.23!G118</f>
        <v>673</v>
      </c>
      <c r="P120" s="74">
        <f>окт.23!G118</f>
        <v>1702.69</v>
      </c>
      <c r="Q120" s="74">
        <f>ноя.23!G118</f>
        <v>2813.1400000000003</v>
      </c>
      <c r="R120" s="74">
        <f>дек.23!G118</f>
        <v>6131.0300000000007</v>
      </c>
    </row>
    <row r="121" spans="1:18">
      <c r="A121" s="20"/>
      <c r="B121" s="158"/>
      <c r="C121" s="13">
        <v>114</v>
      </c>
      <c r="D121" s="149">
        <v>1.84</v>
      </c>
      <c r="E121" s="150">
        <f t="shared" si="1"/>
        <v>1.84</v>
      </c>
      <c r="F121" s="73">
        <f>янв.23!H119+фев.23!H119+мар.23!H119+апр.23!H119+май.23!H119+июн.23!H119+июл.23!H119+авг.23!H119+сен.23!H119+окт.23!H119+ноя.23!H119+дек.23!H119</f>
        <v>0</v>
      </c>
      <c r="G121" s="74">
        <f>янв.23!G119</f>
        <v>0</v>
      </c>
      <c r="H121" s="74">
        <f>фев.23!G119</f>
        <v>0</v>
      </c>
      <c r="I121" s="74">
        <f>мар.23!G119</f>
        <v>0</v>
      </c>
      <c r="J121" s="74">
        <f>апр.23!G119</f>
        <v>0</v>
      </c>
      <c r="K121" s="74">
        <f>май.23!G119</f>
        <v>0</v>
      </c>
      <c r="L121" s="74">
        <f>июн.23!G119</f>
        <v>0</v>
      </c>
      <c r="M121" s="74">
        <f>июл.23!G119</f>
        <v>0</v>
      </c>
      <c r="N121" s="74">
        <f>авг.23!G119</f>
        <v>0</v>
      </c>
      <c r="O121" s="74">
        <f>сен.23!G119</f>
        <v>0</v>
      </c>
      <c r="P121" s="74">
        <f>окт.23!G119</f>
        <v>0</v>
      </c>
      <c r="Q121" s="74">
        <f>ноя.23!G119</f>
        <v>0</v>
      </c>
      <c r="R121" s="74">
        <f>дек.23!G119</f>
        <v>0</v>
      </c>
    </row>
    <row r="122" spans="1:18">
      <c r="A122" s="52"/>
      <c r="B122" s="158"/>
      <c r="C122" s="13">
        <v>116</v>
      </c>
      <c r="D122" s="149">
        <v>1421.65</v>
      </c>
      <c r="E122" s="150">
        <f t="shared" si="1"/>
        <v>3334.2999999999988</v>
      </c>
      <c r="F122" s="73">
        <f>янв.23!H120+фев.23!H120+мар.23!H120+апр.23!H120+май.23!H120+июн.23!H120+июл.23!H120+авг.23!H120+сен.23!H120+окт.23!H120+ноя.23!H120+дек.23!H120</f>
        <v>48000</v>
      </c>
      <c r="G122" s="74">
        <f>янв.23!G120</f>
        <v>9490.65</v>
      </c>
      <c r="H122" s="74">
        <f>фев.23!G120</f>
        <v>6933.12</v>
      </c>
      <c r="I122" s="74">
        <f>мар.23!G120</f>
        <v>7912.8</v>
      </c>
      <c r="J122" s="74">
        <f>апр.23!G120</f>
        <v>2058.27</v>
      </c>
      <c r="K122" s="74">
        <f>май.23!G120</f>
        <v>1323.51</v>
      </c>
      <c r="L122" s="74">
        <f>июн.23!G120</f>
        <v>348.54</v>
      </c>
      <c r="M122" s="74">
        <f>июл.23!G120</f>
        <v>277.89</v>
      </c>
      <c r="N122" s="74">
        <f>авг.23!G120</f>
        <v>461.58</v>
      </c>
      <c r="O122" s="74">
        <f>сен.23!G120</f>
        <v>428.61</v>
      </c>
      <c r="P122" s="74">
        <f>окт.23!G120</f>
        <v>4064.73</v>
      </c>
      <c r="Q122" s="74">
        <f>ноя.23!G120</f>
        <v>5934.6</v>
      </c>
      <c r="R122" s="74">
        <f>дек.23!G120</f>
        <v>6853.05</v>
      </c>
    </row>
    <row r="123" spans="1:18">
      <c r="A123" s="20"/>
      <c r="B123" s="158"/>
      <c r="C123" s="13">
        <v>117</v>
      </c>
      <c r="D123" s="149">
        <v>-53381.87</v>
      </c>
      <c r="E123" s="150">
        <f t="shared" si="1"/>
        <v>-12527.900000000009</v>
      </c>
      <c r="F123" s="73">
        <f>янв.23!H121+фев.23!H121+мар.23!H121+апр.23!H121+май.23!H121+июн.23!H121+июл.23!H121+авг.23!H121+сен.23!H121+окт.23!H121+ноя.23!H121+дек.23!H121</f>
        <v>84000</v>
      </c>
      <c r="G123" s="74">
        <f>янв.23!G121</f>
        <v>6534.8300000000008</v>
      </c>
      <c r="H123" s="74">
        <f>фев.23!G121</f>
        <v>4488.91</v>
      </c>
      <c r="I123" s="74">
        <f>мар.23!G121</f>
        <v>5908.9400000000005</v>
      </c>
      <c r="J123" s="74">
        <f>апр.23!G121</f>
        <v>1931.5100000000002</v>
      </c>
      <c r="K123" s="74">
        <f>май.23!G121</f>
        <v>3089.07</v>
      </c>
      <c r="L123" s="74">
        <f>июн.23!G121</f>
        <v>1204.67</v>
      </c>
      <c r="M123" s="74">
        <f>июл.23!G121</f>
        <v>1002.7700000000001</v>
      </c>
      <c r="N123" s="74">
        <f>авг.23!G121</f>
        <v>1285.43</v>
      </c>
      <c r="O123" s="74">
        <f>сен.23!G121</f>
        <v>760.49</v>
      </c>
      <c r="P123" s="74">
        <f>окт.23!G121</f>
        <v>4273.55</v>
      </c>
      <c r="Q123" s="74">
        <f>ноя.23!G121</f>
        <v>6057</v>
      </c>
      <c r="R123" s="74">
        <f>дек.23!G121</f>
        <v>6608.8600000000006</v>
      </c>
    </row>
    <row r="124" spans="1:18">
      <c r="A124" s="20"/>
      <c r="B124" s="158"/>
      <c r="C124" s="13">
        <v>118</v>
      </c>
      <c r="D124" s="149">
        <v>-16610.259999999998</v>
      </c>
      <c r="E124" s="150">
        <f t="shared" si="1"/>
        <v>-50396.42</v>
      </c>
      <c r="F124" s="73">
        <f>янв.23!H122+фев.23!H122+мар.23!H122+апр.23!H122+май.23!H122+июн.23!H122+июл.23!H122+авг.23!H122+сен.23!H122+окт.23!H122+ноя.23!H122+дек.23!H122</f>
        <v>20000</v>
      </c>
      <c r="G124" s="74">
        <f>янв.23!G122</f>
        <v>11501.570000000002</v>
      </c>
      <c r="H124" s="74">
        <f>фев.23!G122</f>
        <v>6884.7900000000009</v>
      </c>
      <c r="I124" s="74">
        <f>мар.23!G122</f>
        <v>7577.9800000000005</v>
      </c>
      <c r="J124" s="74">
        <f>апр.23!G122</f>
        <v>2658.3500000000004</v>
      </c>
      <c r="K124" s="74">
        <f>май.23!G122</f>
        <v>3365</v>
      </c>
      <c r="L124" s="74">
        <f>июн.23!G122</f>
        <v>2530.48</v>
      </c>
      <c r="M124" s="74">
        <f>июл.23!G122</f>
        <v>1608.47</v>
      </c>
      <c r="N124" s="74">
        <f>авг.23!G122</f>
        <v>2025.73</v>
      </c>
      <c r="O124" s="74">
        <f>сен.23!G122</f>
        <v>1123.9100000000001</v>
      </c>
      <c r="P124" s="74">
        <f>окт.23!G122</f>
        <v>2644.8900000000003</v>
      </c>
      <c r="Q124" s="74">
        <f>ноя.23!G122</f>
        <v>0</v>
      </c>
      <c r="R124" s="74">
        <f>дек.23!G122</f>
        <v>11864.990000000002</v>
      </c>
    </row>
    <row r="125" spans="1:18">
      <c r="A125" s="20"/>
      <c r="B125" s="158"/>
      <c r="C125" s="13">
        <v>120</v>
      </c>
      <c r="D125" s="149">
        <v>4580.3</v>
      </c>
      <c r="E125" s="150">
        <f t="shared" si="1"/>
        <v>-1678.6000000000004</v>
      </c>
      <c r="F125" s="73">
        <f>янв.23!H123+фев.23!H123+мар.23!H123+апр.23!H123+май.23!H123+июн.23!H123+июл.23!H123+авг.23!H123+сен.23!H123+окт.23!H123+ноя.23!H123+дек.23!H123</f>
        <v>0</v>
      </c>
      <c r="G125" s="74">
        <f>янв.23!G123</f>
        <v>0</v>
      </c>
      <c r="H125" s="74">
        <f>фев.23!G123</f>
        <v>0</v>
      </c>
      <c r="I125" s="74">
        <f>мар.23!G123</f>
        <v>349.96000000000004</v>
      </c>
      <c r="J125" s="74">
        <f>апр.23!G123</f>
        <v>1352.73</v>
      </c>
      <c r="K125" s="74">
        <f>май.23!G123</f>
        <v>2180.52</v>
      </c>
      <c r="L125" s="74">
        <f>июн.23!G123</f>
        <v>733.57</v>
      </c>
      <c r="M125" s="74">
        <f>июл.23!G123</f>
        <v>807.6</v>
      </c>
      <c r="N125" s="74">
        <f>авг.23!G123</f>
        <v>598.97</v>
      </c>
      <c r="O125" s="74">
        <f>сен.23!G123</f>
        <v>222.09</v>
      </c>
      <c r="P125" s="74">
        <f>окт.23!G123</f>
        <v>13.46</v>
      </c>
      <c r="Q125" s="74">
        <f>ноя.23!G123</f>
        <v>0</v>
      </c>
      <c r="R125" s="74">
        <f>дек.23!G123</f>
        <v>0</v>
      </c>
    </row>
    <row r="126" spans="1:18">
      <c r="A126" s="20"/>
      <c r="B126" s="158"/>
      <c r="C126" s="13">
        <v>121</v>
      </c>
      <c r="D126" s="149">
        <v>0</v>
      </c>
      <c r="E126" s="150">
        <f t="shared" si="1"/>
        <v>0</v>
      </c>
      <c r="F126" s="73">
        <f>янв.23!H124+фев.23!H124+мар.23!H124+апр.23!H124+май.23!H124+июн.23!H124+июл.23!H124+авг.23!H124+сен.23!H124+окт.23!H124+ноя.23!H124+дек.23!H124</f>
        <v>0</v>
      </c>
      <c r="G126" s="74">
        <f>янв.23!G124</f>
        <v>0</v>
      </c>
      <c r="H126" s="74">
        <f>фев.23!G124</f>
        <v>0</v>
      </c>
      <c r="I126" s="74">
        <f>мар.23!G124</f>
        <v>0</v>
      </c>
      <c r="J126" s="74">
        <f>апр.23!G124</f>
        <v>0</v>
      </c>
      <c r="K126" s="74">
        <f>май.23!G124</f>
        <v>0</v>
      </c>
      <c r="L126" s="74">
        <f>июн.23!G124</f>
        <v>0</v>
      </c>
      <c r="M126" s="74">
        <f>июл.23!G124</f>
        <v>0</v>
      </c>
      <c r="N126" s="74">
        <f>авг.23!G124</f>
        <v>0</v>
      </c>
      <c r="O126" s="74">
        <f>сен.23!G124</f>
        <v>0</v>
      </c>
      <c r="P126" s="74">
        <f>окт.23!G124</f>
        <v>0</v>
      </c>
      <c r="Q126" s="74">
        <f>ноя.23!G124</f>
        <v>0</v>
      </c>
      <c r="R126" s="74">
        <f>дек.23!G124</f>
        <v>0</v>
      </c>
    </row>
    <row r="127" spans="1:18">
      <c r="A127" s="20"/>
      <c r="B127" s="158"/>
      <c r="C127" s="13">
        <v>122</v>
      </c>
      <c r="D127" s="149">
        <v>0</v>
      </c>
      <c r="E127" s="150">
        <f t="shared" si="1"/>
        <v>5793.7900000000036</v>
      </c>
      <c r="F127" s="73">
        <f>янв.23!H125+фев.23!H125+мар.23!H125+апр.23!H125+май.23!H125+июн.23!H125+июл.23!H125+авг.23!H125+сен.23!H125+окт.23!H125+ноя.23!H125+дек.23!H125</f>
        <v>44000</v>
      </c>
      <c r="G127" s="74">
        <f>янв.23!G125</f>
        <v>0</v>
      </c>
      <c r="H127" s="74">
        <f>фев.23!G125</f>
        <v>0</v>
      </c>
      <c r="I127" s="74">
        <f>мар.23!G125</f>
        <v>0</v>
      </c>
      <c r="J127" s="74">
        <f>апр.23!G125</f>
        <v>0</v>
      </c>
      <c r="K127" s="74">
        <f>май.23!G125</f>
        <v>4596.59</v>
      </c>
      <c r="L127" s="74">
        <f>июн.23!G125</f>
        <v>3284.2400000000002</v>
      </c>
      <c r="M127" s="74">
        <f>июл.23!G125</f>
        <v>2638.1600000000003</v>
      </c>
      <c r="N127" s="74">
        <f>авг.23!G125</f>
        <v>3997.6200000000003</v>
      </c>
      <c r="O127" s="74">
        <f>сен.23!G125</f>
        <v>2900.63</v>
      </c>
      <c r="P127" s="74">
        <f>окт.23!G125</f>
        <v>8210.6</v>
      </c>
      <c r="Q127" s="74">
        <f>ноя.23!G125</f>
        <v>6346.39</v>
      </c>
      <c r="R127" s="74">
        <f>дек.23!G125</f>
        <v>6231.9800000000005</v>
      </c>
    </row>
    <row r="128" spans="1:18">
      <c r="A128" s="20"/>
      <c r="B128" s="158"/>
      <c r="C128" s="13">
        <v>123</v>
      </c>
      <c r="D128" s="149">
        <v>0</v>
      </c>
      <c r="E128" s="150">
        <f t="shared" si="1"/>
        <v>0</v>
      </c>
      <c r="F128" s="73">
        <f>янв.23!H126+фев.23!H126+мар.23!H126+апр.23!H126+май.23!H126+июн.23!H126+июл.23!H126+авг.23!H126+сен.23!H126+окт.23!H126+ноя.23!H126+дек.23!H126</f>
        <v>0</v>
      </c>
      <c r="G128" s="74">
        <f>янв.23!G126</f>
        <v>0</v>
      </c>
      <c r="H128" s="74">
        <f>фев.23!G126</f>
        <v>0</v>
      </c>
      <c r="I128" s="74">
        <f>мар.23!G126</f>
        <v>0</v>
      </c>
      <c r="J128" s="74">
        <f>апр.23!G126</f>
        <v>0</v>
      </c>
      <c r="K128" s="74">
        <f>май.23!G126</f>
        <v>0</v>
      </c>
      <c r="L128" s="74">
        <f>июн.23!G126</f>
        <v>0</v>
      </c>
      <c r="M128" s="74">
        <f>июл.23!G126</f>
        <v>0</v>
      </c>
      <c r="N128" s="74">
        <f>авг.23!G126</f>
        <v>0</v>
      </c>
      <c r="O128" s="74">
        <f>сен.23!G126</f>
        <v>0</v>
      </c>
      <c r="P128" s="74">
        <f>окт.23!G126</f>
        <v>0</v>
      </c>
      <c r="Q128" s="74">
        <f>ноя.23!G126</f>
        <v>0</v>
      </c>
      <c r="R128" s="74">
        <f>дек.23!G126</f>
        <v>0</v>
      </c>
    </row>
    <row r="129" spans="1:18">
      <c r="A129" s="20"/>
      <c r="B129" s="158"/>
      <c r="C129" s="13">
        <v>124</v>
      </c>
      <c r="D129" s="149">
        <v>0</v>
      </c>
      <c r="E129" s="150">
        <f t="shared" si="1"/>
        <v>-2126.6800000000003</v>
      </c>
      <c r="F129" s="73">
        <f>янв.23!H127+фев.23!H127+мар.23!H127+апр.23!H127+май.23!H127+июн.23!H127+июл.23!H127+авг.23!H127+сен.23!H127+окт.23!H127+ноя.23!H127+дек.23!H127</f>
        <v>8749</v>
      </c>
      <c r="G129" s="74">
        <f>янв.23!G127</f>
        <v>0</v>
      </c>
      <c r="H129" s="74">
        <f>фев.23!G127</f>
        <v>0</v>
      </c>
      <c r="I129" s="74">
        <f>мар.23!G127</f>
        <v>0</v>
      </c>
      <c r="J129" s="74">
        <f>апр.23!G127</f>
        <v>0</v>
      </c>
      <c r="K129" s="74">
        <f>май.23!G127</f>
        <v>0</v>
      </c>
      <c r="L129" s="74">
        <f>июн.23!G127</f>
        <v>0</v>
      </c>
      <c r="M129" s="74">
        <f>июл.23!G127</f>
        <v>0</v>
      </c>
      <c r="N129" s="74">
        <f>авг.23!G127</f>
        <v>26.92</v>
      </c>
      <c r="O129" s="74">
        <f>сен.23!G127</f>
        <v>0</v>
      </c>
      <c r="P129" s="74">
        <f>окт.23!G127</f>
        <v>0</v>
      </c>
      <c r="Q129" s="74">
        <f>ноя.23!G127</f>
        <v>4219.71</v>
      </c>
      <c r="R129" s="74">
        <f>дек.23!G127</f>
        <v>6629.05</v>
      </c>
    </row>
    <row r="130" spans="1:18">
      <c r="A130" s="20"/>
      <c r="B130" s="158"/>
      <c r="C130" s="13">
        <v>125</v>
      </c>
      <c r="D130" s="149">
        <v>-447.73</v>
      </c>
      <c r="E130" s="150">
        <f t="shared" si="1"/>
        <v>-445.36000000000013</v>
      </c>
      <c r="F130" s="73">
        <f>янв.23!H128+фев.23!H128+мар.23!H128+апр.23!H128+май.23!H128+июн.23!H128+июл.23!H128+авг.23!H128+сен.23!H128+окт.23!H128+ноя.23!H128+дек.23!H128</f>
        <v>924.38</v>
      </c>
      <c r="G130" s="74">
        <f>янв.23!G128</f>
        <v>0</v>
      </c>
      <c r="H130" s="74">
        <f>фев.23!G128</f>
        <v>0</v>
      </c>
      <c r="I130" s="74">
        <f>мар.23!G128</f>
        <v>0</v>
      </c>
      <c r="J130" s="74">
        <f>апр.23!G128</f>
        <v>0</v>
      </c>
      <c r="K130" s="74">
        <f>май.23!G128</f>
        <v>0</v>
      </c>
      <c r="L130" s="74">
        <f>июн.23!G128</f>
        <v>309.58000000000004</v>
      </c>
      <c r="M130" s="74">
        <f>июл.23!G128</f>
        <v>249.01000000000002</v>
      </c>
      <c r="N130" s="74">
        <f>авг.23!G128</f>
        <v>154.79000000000002</v>
      </c>
      <c r="O130" s="74">
        <f>сен.23!G128</f>
        <v>74.03</v>
      </c>
      <c r="P130" s="74">
        <f>окт.23!G128</f>
        <v>134.60000000000002</v>
      </c>
      <c r="Q130" s="74">
        <f>ноя.23!G128</f>
        <v>0</v>
      </c>
      <c r="R130" s="74">
        <f>дек.23!G128</f>
        <v>0</v>
      </c>
    </row>
    <row r="131" spans="1:18">
      <c r="A131" s="20"/>
      <c r="B131" s="158"/>
      <c r="C131" s="13">
        <v>126</v>
      </c>
      <c r="D131" s="149">
        <v>0</v>
      </c>
      <c r="E131" s="150">
        <f t="shared" si="1"/>
        <v>0</v>
      </c>
      <c r="F131" s="73">
        <f>янв.23!H129+фев.23!H129+мар.23!H129+апр.23!H129+май.23!H129+июн.23!H129+июл.23!H129+авг.23!H129+сен.23!H129+окт.23!H129+ноя.23!H129+дек.23!H129</f>
        <v>0</v>
      </c>
      <c r="G131" s="74">
        <f>янв.23!G129</f>
        <v>0</v>
      </c>
      <c r="H131" s="74">
        <f>фев.23!G129</f>
        <v>0</v>
      </c>
      <c r="I131" s="74">
        <f>мар.23!G129</f>
        <v>0</v>
      </c>
      <c r="J131" s="74">
        <f>апр.23!G129</f>
        <v>0</v>
      </c>
      <c r="K131" s="74">
        <f>май.23!G129</f>
        <v>0</v>
      </c>
      <c r="L131" s="74">
        <f>июн.23!G129</f>
        <v>0</v>
      </c>
      <c r="M131" s="74">
        <f>июл.23!G129</f>
        <v>0</v>
      </c>
      <c r="N131" s="74">
        <f>авг.23!G129</f>
        <v>0</v>
      </c>
      <c r="O131" s="74">
        <f>сен.23!G129</f>
        <v>0</v>
      </c>
      <c r="P131" s="74">
        <f>окт.23!G129</f>
        <v>0</v>
      </c>
      <c r="Q131" s="74">
        <f>ноя.23!G129</f>
        <v>0</v>
      </c>
      <c r="R131" s="74">
        <f>дек.23!G129</f>
        <v>0</v>
      </c>
    </row>
    <row r="132" spans="1:18">
      <c r="A132" s="20"/>
      <c r="B132" s="158"/>
      <c r="C132" s="115" t="s">
        <v>30</v>
      </c>
      <c r="D132" s="149">
        <v>-4876.2</v>
      </c>
      <c r="E132" s="150">
        <f t="shared" si="1"/>
        <v>8904.1499999999905</v>
      </c>
      <c r="F132" s="73">
        <f>янв.23!H130+фев.23!H130+мар.23!H130+апр.23!H130+май.23!H130+июн.23!H130+июл.23!H130+авг.23!H130+сен.23!H130+окт.23!H130+ноя.23!H130+дек.23!H130</f>
        <v>46350</v>
      </c>
      <c r="G132" s="74">
        <f>янв.23!G130</f>
        <v>5327.01</v>
      </c>
      <c r="H132" s="74">
        <f>фев.23!G130</f>
        <v>3598.44</v>
      </c>
      <c r="I132" s="74">
        <f>мар.23!G130</f>
        <v>4738.26</v>
      </c>
      <c r="J132" s="74">
        <f>апр.23!G130</f>
        <v>1337.64</v>
      </c>
      <c r="K132" s="74">
        <f>май.23!G130</f>
        <v>1855.74</v>
      </c>
      <c r="L132" s="74">
        <f>июн.23!G130</f>
        <v>1262.28</v>
      </c>
      <c r="M132" s="74">
        <f>июл.23!G130</f>
        <v>932.58</v>
      </c>
      <c r="N132" s="74">
        <f>авг.23!G130</f>
        <v>1243.44</v>
      </c>
      <c r="O132" s="74">
        <f>сен.23!G130</f>
        <v>918.45</v>
      </c>
      <c r="P132" s="74">
        <f>окт.23!G130</f>
        <v>3306.42</v>
      </c>
      <c r="Q132" s="74">
        <f>ноя.23!G130</f>
        <v>3744.45</v>
      </c>
      <c r="R132" s="74">
        <f>дек.23!G130</f>
        <v>4304.9399999999996</v>
      </c>
    </row>
    <row r="133" spans="1:18">
      <c r="A133" s="20"/>
      <c r="B133" s="158"/>
      <c r="C133" s="13" t="s">
        <v>23</v>
      </c>
      <c r="D133" s="149">
        <v>50.29</v>
      </c>
      <c r="E133" s="150">
        <f t="shared" si="1"/>
        <v>783.81000000000085</v>
      </c>
      <c r="F133" s="73">
        <f>янв.23!H131+фев.23!H131+мар.23!H131+апр.23!H131+май.23!H131+июн.23!H131+июл.23!H131+авг.23!H131+сен.23!H131+окт.23!H131+ноя.23!H131+дек.23!H131</f>
        <v>6800</v>
      </c>
      <c r="G133" s="74">
        <f>янв.23!G131</f>
        <v>4.71</v>
      </c>
      <c r="H133" s="74">
        <f>фев.23!G131</f>
        <v>0</v>
      </c>
      <c r="I133" s="74">
        <f>мар.23!G131</f>
        <v>9.42</v>
      </c>
      <c r="J133" s="74">
        <f>апр.23!G131</f>
        <v>65.94</v>
      </c>
      <c r="K133" s="74">
        <f>май.23!G131</f>
        <v>1629.66</v>
      </c>
      <c r="L133" s="74">
        <f>июн.23!G131</f>
        <v>767.73</v>
      </c>
      <c r="M133" s="74">
        <f>июл.23!G131</f>
        <v>588.75</v>
      </c>
      <c r="N133" s="74">
        <f>авг.23!G131</f>
        <v>640.55999999999995</v>
      </c>
      <c r="O133" s="74">
        <f>сен.23!G131</f>
        <v>880.77</v>
      </c>
      <c r="P133" s="74">
        <f>окт.23!G131</f>
        <v>1474.23</v>
      </c>
      <c r="Q133" s="74">
        <f>ноя.23!G131</f>
        <v>4.71</v>
      </c>
      <c r="R133" s="74">
        <f>дек.23!G131</f>
        <v>0</v>
      </c>
    </row>
    <row r="134" spans="1:18">
      <c r="A134" s="20"/>
      <c r="B134" s="158"/>
      <c r="C134" s="13">
        <v>129</v>
      </c>
      <c r="D134" s="149">
        <v>-5814.4</v>
      </c>
      <c r="E134" s="150">
        <f t="shared" si="1"/>
        <v>-3475.52</v>
      </c>
      <c r="F134" s="73">
        <f>янв.23!H132+фев.23!H132+мар.23!H132+апр.23!H132+май.23!H132+июн.23!H132+июл.23!H132+авг.23!H132+сен.23!H132+окт.23!H132+ноя.23!H132+дек.23!H132</f>
        <v>6000</v>
      </c>
      <c r="G134" s="74">
        <f>янв.23!G132</f>
        <v>0</v>
      </c>
      <c r="H134" s="74">
        <f>фев.23!G132</f>
        <v>0</v>
      </c>
      <c r="I134" s="74">
        <f>мар.23!G132</f>
        <v>0</v>
      </c>
      <c r="J134" s="74">
        <f>апр.23!G132</f>
        <v>0</v>
      </c>
      <c r="K134" s="74">
        <f>май.23!G132</f>
        <v>0</v>
      </c>
      <c r="L134" s="74">
        <f>июн.23!G132</f>
        <v>962.3900000000001</v>
      </c>
      <c r="M134" s="74">
        <f>июл.23!G132</f>
        <v>1992.0800000000002</v>
      </c>
      <c r="N134" s="74">
        <f>авг.23!G132</f>
        <v>646.08000000000004</v>
      </c>
      <c r="O134" s="74">
        <f>сен.23!G132</f>
        <v>0</v>
      </c>
      <c r="P134" s="74">
        <f>окт.23!G132</f>
        <v>60.570000000000007</v>
      </c>
      <c r="Q134" s="74">
        <f>ноя.23!G132</f>
        <v>0</v>
      </c>
      <c r="R134" s="74">
        <f>дек.23!G132</f>
        <v>0</v>
      </c>
    </row>
    <row r="135" spans="1:18">
      <c r="A135" s="20"/>
      <c r="B135" s="158"/>
      <c r="C135" s="13">
        <v>130</v>
      </c>
      <c r="D135" s="149">
        <v>0</v>
      </c>
      <c r="E135" s="150">
        <f t="shared" si="1"/>
        <v>0</v>
      </c>
      <c r="F135" s="73">
        <f>янв.23!H133+фев.23!H133+мар.23!H133+апр.23!H133+май.23!H133+июн.23!H133+июл.23!H133+авг.23!H133+сен.23!H133+окт.23!H133+ноя.23!H133+дек.23!H133</f>
        <v>0</v>
      </c>
      <c r="G135" s="74">
        <f>янв.23!G133</f>
        <v>0</v>
      </c>
      <c r="H135" s="74">
        <f>фев.23!G133</f>
        <v>0</v>
      </c>
      <c r="I135" s="74">
        <f>мар.23!G133</f>
        <v>0</v>
      </c>
      <c r="J135" s="74">
        <f>апр.23!G133</f>
        <v>0</v>
      </c>
      <c r="K135" s="74">
        <f>май.23!G133</f>
        <v>0</v>
      </c>
      <c r="L135" s="74">
        <f>июн.23!G133</f>
        <v>0</v>
      </c>
      <c r="M135" s="74">
        <f>июл.23!G133</f>
        <v>0</v>
      </c>
      <c r="N135" s="74">
        <f>авг.23!G133</f>
        <v>0</v>
      </c>
      <c r="O135" s="74">
        <f>сен.23!G133</f>
        <v>0</v>
      </c>
      <c r="P135" s="74">
        <f>окт.23!G133</f>
        <v>0</v>
      </c>
      <c r="Q135" s="74">
        <f>ноя.23!G133</f>
        <v>0</v>
      </c>
      <c r="R135" s="74">
        <f>дек.23!G133</f>
        <v>0</v>
      </c>
    </row>
    <row r="136" spans="1:18">
      <c r="A136" s="20"/>
      <c r="B136" s="158"/>
      <c r="C136" s="13">
        <v>131</v>
      </c>
      <c r="D136" s="149">
        <v>0</v>
      </c>
      <c r="E136" s="150">
        <f t="shared" si="1"/>
        <v>0</v>
      </c>
      <c r="F136" s="73">
        <f>янв.23!H134+фев.23!H134+мар.23!H134+апр.23!H134+май.23!H134+июн.23!H134+июл.23!H134+авг.23!H134+сен.23!H134+окт.23!H134+ноя.23!H134+дек.23!H134</f>
        <v>0</v>
      </c>
      <c r="G136" s="74">
        <f>янв.23!G134</f>
        <v>0</v>
      </c>
      <c r="H136" s="74">
        <f>фев.23!G134</f>
        <v>0</v>
      </c>
      <c r="I136" s="74">
        <f>мар.23!G134</f>
        <v>0</v>
      </c>
      <c r="J136" s="74">
        <f>апр.23!G134</f>
        <v>0</v>
      </c>
      <c r="K136" s="74">
        <f>май.23!G134</f>
        <v>0</v>
      </c>
      <c r="L136" s="74">
        <f>июн.23!G134</f>
        <v>0</v>
      </c>
      <c r="M136" s="74">
        <f>июл.23!G134</f>
        <v>0</v>
      </c>
      <c r="N136" s="74">
        <f>авг.23!G134</f>
        <v>0</v>
      </c>
      <c r="O136" s="74">
        <f>сен.23!G134</f>
        <v>0</v>
      </c>
      <c r="P136" s="74">
        <f>окт.23!G134</f>
        <v>0</v>
      </c>
      <c r="Q136" s="74">
        <f>ноя.23!G134</f>
        <v>0</v>
      </c>
      <c r="R136" s="74">
        <f>дек.23!G134</f>
        <v>0</v>
      </c>
    </row>
    <row r="137" spans="1:18">
      <c r="A137" s="20"/>
      <c r="B137" s="158"/>
      <c r="C137" s="13">
        <v>132</v>
      </c>
      <c r="D137" s="149">
        <v>0</v>
      </c>
      <c r="E137" s="150">
        <f t="shared" si="1"/>
        <v>0</v>
      </c>
      <c r="F137" s="73">
        <f>янв.23!H135+фев.23!H135+мар.23!H135+апр.23!H135+май.23!H135+июн.23!H135+июл.23!H135+авг.23!H135+сен.23!H135+окт.23!H135+ноя.23!H135+дек.23!H135</f>
        <v>0</v>
      </c>
      <c r="G137" s="74">
        <f>янв.23!G135</f>
        <v>0</v>
      </c>
      <c r="H137" s="74">
        <f>фев.23!G135</f>
        <v>0</v>
      </c>
      <c r="I137" s="74">
        <f>мар.23!G135</f>
        <v>0</v>
      </c>
      <c r="J137" s="74">
        <f>апр.23!G135</f>
        <v>0</v>
      </c>
      <c r="K137" s="74">
        <f>май.23!G135</f>
        <v>0</v>
      </c>
      <c r="L137" s="74">
        <f>июн.23!G135</f>
        <v>0</v>
      </c>
      <c r="M137" s="74">
        <f>июл.23!G135</f>
        <v>0</v>
      </c>
      <c r="N137" s="74">
        <f>авг.23!G135</f>
        <v>0</v>
      </c>
      <c r="O137" s="74">
        <f>сен.23!G135</f>
        <v>0</v>
      </c>
      <c r="P137" s="74">
        <f>окт.23!G135</f>
        <v>0</v>
      </c>
      <c r="Q137" s="74">
        <f>ноя.23!G135</f>
        <v>0</v>
      </c>
      <c r="R137" s="74">
        <f>дек.23!G135</f>
        <v>0</v>
      </c>
    </row>
    <row r="138" spans="1:18">
      <c r="A138" s="20"/>
      <c r="B138" s="158"/>
      <c r="C138" s="13">
        <v>133</v>
      </c>
      <c r="D138" s="149">
        <v>0</v>
      </c>
      <c r="E138" s="150">
        <f t="shared" si="1"/>
        <v>0</v>
      </c>
      <c r="F138" s="73">
        <f>янв.23!H136+фев.23!H136+мар.23!H136+апр.23!H136+май.23!H136+июн.23!H136+июл.23!H136+авг.23!H136+сен.23!H136+окт.23!H136+ноя.23!H136+дек.23!H136</f>
        <v>0</v>
      </c>
      <c r="G138" s="74">
        <f>янв.23!G136</f>
        <v>0</v>
      </c>
      <c r="H138" s="74">
        <f>фев.23!G136</f>
        <v>0</v>
      </c>
      <c r="I138" s="74">
        <f>мар.23!G136</f>
        <v>0</v>
      </c>
      <c r="J138" s="74">
        <f>апр.23!G136</f>
        <v>0</v>
      </c>
      <c r="K138" s="74">
        <f>май.23!G136</f>
        <v>0</v>
      </c>
      <c r="L138" s="74">
        <f>июн.23!G136</f>
        <v>0</v>
      </c>
      <c r="M138" s="74">
        <f>июл.23!G136</f>
        <v>0</v>
      </c>
      <c r="N138" s="74">
        <f>авг.23!G136</f>
        <v>0</v>
      </c>
      <c r="O138" s="74">
        <f>сен.23!G136</f>
        <v>0</v>
      </c>
      <c r="P138" s="74">
        <f>окт.23!G136</f>
        <v>0</v>
      </c>
      <c r="Q138" s="74">
        <f>ноя.23!G136</f>
        <v>0</v>
      </c>
      <c r="R138" s="74">
        <f>дек.23!G136</f>
        <v>0</v>
      </c>
    </row>
    <row r="139" spans="1:18">
      <c r="A139" s="20"/>
      <c r="B139" s="158"/>
      <c r="C139" s="13">
        <v>134</v>
      </c>
      <c r="D139" s="149">
        <v>0</v>
      </c>
      <c r="E139" s="150">
        <f t="shared" si="1"/>
        <v>-5424.38</v>
      </c>
      <c r="F139" s="73">
        <f>янв.23!H137+фев.23!H137+мар.23!H137+апр.23!H137+май.23!H137+июн.23!H137+июл.23!H137+авг.23!H137+сен.23!H137+окт.23!H137+ноя.23!H137+дек.23!H137</f>
        <v>0</v>
      </c>
      <c r="G139" s="74">
        <f>янв.23!G137</f>
        <v>0</v>
      </c>
      <c r="H139" s="74">
        <f>фев.23!G137</f>
        <v>0</v>
      </c>
      <c r="I139" s="74">
        <f>мар.23!G137</f>
        <v>0</v>
      </c>
      <c r="J139" s="74">
        <f>апр.23!G137</f>
        <v>0</v>
      </c>
      <c r="K139" s="74">
        <f>май.23!G137</f>
        <v>0</v>
      </c>
      <c r="L139" s="74">
        <f>июн.23!G137</f>
        <v>0</v>
      </c>
      <c r="M139" s="74">
        <f>июл.23!G137</f>
        <v>0</v>
      </c>
      <c r="N139" s="74">
        <f>авг.23!G137</f>
        <v>0</v>
      </c>
      <c r="O139" s="74">
        <f>сен.23!G137</f>
        <v>0</v>
      </c>
      <c r="P139" s="74">
        <f>окт.23!G137</f>
        <v>0</v>
      </c>
      <c r="Q139" s="74">
        <f>ноя.23!G137</f>
        <v>2214.17</v>
      </c>
      <c r="R139" s="74">
        <f>дек.23!G137</f>
        <v>3210.21</v>
      </c>
    </row>
    <row r="140" spans="1:18">
      <c r="A140" s="20"/>
      <c r="B140" s="158"/>
      <c r="C140" s="13">
        <v>135</v>
      </c>
      <c r="D140" s="149">
        <v>-6674.41</v>
      </c>
      <c r="E140" s="150">
        <f t="shared" si="1"/>
        <v>-10453.86</v>
      </c>
      <c r="F140" s="73">
        <f>янв.23!H138+фев.23!H138+мар.23!H138+апр.23!H138+май.23!H138+июн.23!H138+июл.23!H138+авг.23!H138+сен.23!H138+окт.23!H138+ноя.23!H138+дек.23!H138</f>
        <v>40000</v>
      </c>
      <c r="G140" s="74">
        <f>янв.23!G138</f>
        <v>8784.15</v>
      </c>
      <c r="H140" s="74">
        <f>фев.23!G138</f>
        <v>3546.63</v>
      </c>
      <c r="I140" s="74">
        <f>мар.23!G138</f>
        <v>6057.06</v>
      </c>
      <c r="J140" s="74">
        <f>апр.23!G138</f>
        <v>2364.42</v>
      </c>
      <c r="K140" s="74">
        <f>май.23!G138</f>
        <v>3160.41</v>
      </c>
      <c r="L140" s="74">
        <f>июн.23!G138</f>
        <v>1964.07</v>
      </c>
      <c r="M140" s="74">
        <f>июл.23!G138</f>
        <v>1073.8799999999999</v>
      </c>
      <c r="N140" s="74">
        <f>авг.23!G138</f>
        <v>2336.16</v>
      </c>
      <c r="O140" s="74">
        <f>сен.23!G138</f>
        <v>1431.84</v>
      </c>
      <c r="P140" s="74">
        <f>окт.23!G138</f>
        <v>4121.25</v>
      </c>
      <c r="Q140" s="74">
        <f>ноя.23!G138</f>
        <v>4271.97</v>
      </c>
      <c r="R140" s="74">
        <f>дек.23!G138</f>
        <v>4667.6099999999997</v>
      </c>
    </row>
    <row r="141" spans="1:18">
      <c r="A141" s="20"/>
      <c r="B141" s="158"/>
      <c r="C141" s="13">
        <v>136</v>
      </c>
      <c r="D141" s="149">
        <v>0</v>
      </c>
      <c r="E141" s="150">
        <f t="shared" si="1"/>
        <v>0</v>
      </c>
      <c r="F141" s="73">
        <f>янв.23!H139+фев.23!H139+мар.23!H139+апр.23!H139+май.23!H139+июн.23!H139+июл.23!H139+авг.23!H139+сен.23!H139+окт.23!H139+ноя.23!H139+дек.23!H139</f>
        <v>0</v>
      </c>
      <c r="G141" s="74">
        <f>янв.23!G139</f>
        <v>0</v>
      </c>
      <c r="H141" s="74">
        <f>фев.23!G139</f>
        <v>0</v>
      </c>
      <c r="I141" s="74">
        <f>мар.23!G139</f>
        <v>0</v>
      </c>
      <c r="J141" s="74">
        <f>апр.23!G139</f>
        <v>0</v>
      </c>
      <c r="K141" s="74">
        <f>май.23!G139</f>
        <v>0</v>
      </c>
      <c r="L141" s="74">
        <f>июн.23!G139</f>
        <v>0</v>
      </c>
      <c r="M141" s="74">
        <f>июл.23!G139</f>
        <v>0</v>
      </c>
      <c r="N141" s="74">
        <f>авг.23!G139</f>
        <v>0</v>
      </c>
      <c r="O141" s="74">
        <f>сен.23!G139</f>
        <v>0</v>
      </c>
      <c r="P141" s="74">
        <f>окт.23!G139</f>
        <v>0</v>
      </c>
      <c r="Q141" s="74">
        <f>ноя.23!G139</f>
        <v>0</v>
      </c>
      <c r="R141" s="74">
        <f>дек.23!G139</f>
        <v>0</v>
      </c>
    </row>
    <row r="142" spans="1:18">
      <c r="A142" s="20"/>
      <c r="B142" s="158"/>
      <c r="C142" s="13">
        <v>137</v>
      </c>
      <c r="D142" s="149">
        <v>96.8</v>
      </c>
      <c r="E142" s="150">
        <f t="shared" ref="E142:E205" si="2">F142-G142-H142-I142-J142-K142-L142-M142-N142-O142-P142-Q142-R142+D142</f>
        <v>21.979999999999947</v>
      </c>
      <c r="F142" s="73">
        <f>янв.23!H140+фев.23!H140+мар.23!H140+апр.23!H140+май.23!H140+июн.23!H140+июл.23!H140+авг.23!H140+сен.23!H140+окт.23!H140+ноя.23!H140+дек.23!H140</f>
        <v>1500</v>
      </c>
      <c r="G142" s="74">
        <f>янв.23!G140</f>
        <v>0</v>
      </c>
      <c r="H142" s="74">
        <f>фев.23!G140</f>
        <v>0</v>
      </c>
      <c r="I142" s="74">
        <f>мар.23!G140</f>
        <v>0</v>
      </c>
      <c r="J142" s="74">
        <f>апр.23!G140</f>
        <v>141.33000000000001</v>
      </c>
      <c r="K142" s="74">
        <f>май.23!G140</f>
        <v>558.59</v>
      </c>
      <c r="L142" s="74">
        <f>июн.23!G140</f>
        <v>87.490000000000009</v>
      </c>
      <c r="M142" s="74">
        <f>июл.23!G140</f>
        <v>309.58000000000004</v>
      </c>
      <c r="N142" s="74">
        <f>авг.23!G140</f>
        <v>80.760000000000005</v>
      </c>
      <c r="O142" s="74">
        <f>сен.23!G140</f>
        <v>154.79000000000002</v>
      </c>
      <c r="P142" s="74">
        <f>окт.23!G140</f>
        <v>174.98000000000002</v>
      </c>
      <c r="Q142" s="74">
        <f>ноя.23!G140</f>
        <v>67.300000000000011</v>
      </c>
      <c r="R142" s="74">
        <f>дек.23!G140</f>
        <v>0</v>
      </c>
    </row>
    <row r="143" spans="1:18">
      <c r="A143" s="52"/>
      <c r="B143" s="158"/>
      <c r="C143" s="13">
        <v>138</v>
      </c>
      <c r="D143" s="149">
        <v>-8340.77</v>
      </c>
      <c r="E143" s="150">
        <f t="shared" si="2"/>
        <v>10300.989999999998</v>
      </c>
      <c r="F143" s="73">
        <f>янв.23!H141+фев.23!H141+мар.23!H141+апр.23!H141+май.23!H141+июн.23!H141+июл.23!H141+авг.23!H141+сен.23!H141+окт.23!H141+ноя.23!H141+дек.23!H141</f>
        <v>57000</v>
      </c>
      <c r="G143" s="74">
        <f>янв.23!G141</f>
        <v>7705.5599999999995</v>
      </c>
      <c r="H143" s="74">
        <f>фев.23!G141</f>
        <v>3989.37</v>
      </c>
      <c r="I143" s="74">
        <f>мар.23!G141</f>
        <v>5995.83</v>
      </c>
      <c r="J143" s="74">
        <f>апр.23!G141</f>
        <v>2369.13</v>
      </c>
      <c r="K143" s="74">
        <f>май.23!G141</f>
        <v>2237.25</v>
      </c>
      <c r="L143" s="74">
        <f>июн.23!G141</f>
        <v>923.16</v>
      </c>
      <c r="M143" s="74">
        <f>июл.23!G141</f>
        <v>974.97</v>
      </c>
      <c r="N143" s="74">
        <f>авг.23!G141</f>
        <v>584.04</v>
      </c>
      <c r="O143" s="74">
        <f>сен.23!G141</f>
        <v>1040.9100000000001</v>
      </c>
      <c r="P143" s="74">
        <f>окт.23!G141</f>
        <v>3951.69</v>
      </c>
      <c r="Q143" s="74">
        <f>ноя.23!G141</f>
        <v>3975.24</v>
      </c>
      <c r="R143" s="74">
        <f>дек.23!G141</f>
        <v>4611.09</v>
      </c>
    </row>
    <row r="144" spans="1:18">
      <c r="A144" s="20"/>
      <c r="B144" s="158"/>
      <c r="C144" s="13">
        <v>139</v>
      </c>
      <c r="D144" s="149">
        <v>0</v>
      </c>
      <c r="E144" s="150">
        <f t="shared" si="2"/>
        <v>0</v>
      </c>
      <c r="F144" s="73">
        <f>янв.23!H142+фев.23!H142+мар.23!H142+апр.23!H142+май.23!H142+июн.23!H142+июл.23!H142+авг.23!H142+сен.23!H142+окт.23!H142+ноя.23!H142+дек.23!H142</f>
        <v>0</v>
      </c>
      <c r="G144" s="74">
        <f>янв.23!G142</f>
        <v>0</v>
      </c>
      <c r="H144" s="74">
        <f>фев.23!G142</f>
        <v>0</v>
      </c>
      <c r="I144" s="74">
        <f>мар.23!G142</f>
        <v>0</v>
      </c>
      <c r="J144" s="74">
        <f>апр.23!G142</f>
        <v>0</v>
      </c>
      <c r="K144" s="74">
        <f>май.23!G142</f>
        <v>0</v>
      </c>
      <c r="L144" s="74">
        <f>июн.23!G142</f>
        <v>0</v>
      </c>
      <c r="M144" s="74">
        <f>июл.23!G142</f>
        <v>0</v>
      </c>
      <c r="N144" s="74">
        <f>авг.23!G142</f>
        <v>0</v>
      </c>
      <c r="O144" s="74">
        <f>сен.23!G142</f>
        <v>0</v>
      </c>
      <c r="P144" s="74">
        <f>окт.23!G142</f>
        <v>0</v>
      </c>
      <c r="Q144" s="74">
        <f>ноя.23!G142</f>
        <v>0</v>
      </c>
      <c r="R144" s="74">
        <f>дек.23!G142</f>
        <v>0</v>
      </c>
    </row>
    <row r="145" spans="1:18">
      <c r="A145" s="29"/>
      <c r="B145" s="158"/>
      <c r="C145" s="13">
        <v>140</v>
      </c>
      <c r="D145" s="149">
        <v>54.25</v>
      </c>
      <c r="E145" s="150">
        <f t="shared" si="2"/>
        <v>174.22000000000003</v>
      </c>
      <c r="F145" s="73">
        <f>янв.23!H143+фев.23!H143+мар.23!H143+апр.23!H143+май.23!H143+июн.23!H143+июл.23!H143+авг.23!H143+сен.23!H143+окт.23!H143+ноя.23!H143+дек.23!H143</f>
        <v>1500</v>
      </c>
      <c r="G145" s="74">
        <f>янв.23!G143</f>
        <v>0</v>
      </c>
      <c r="H145" s="74">
        <f>фев.23!G143</f>
        <v>0</v>
      </c>
      <c r="I145" s="74">
        <f>мар.23!G143</f>
        <v>0</v>
      </c>
      <c r="J145" s="74">
        <f>апр.23!G143</f>
        <v>0</v>
      </c>
      <c r="K145" s="74">
        <f>май.23!G143</f>
        <v>0</v>
      </c>
      <c r="L145" s="74">
        <f>июн.23!G143</f>
        <v>0</v>
      </c>
      <c r="M145" s="74">
        <f>июл.23!G143</f>
        <v>791.28</v>
      </c>
      <c r="N145" s="74">
        <f>авг.23!G143</f>
        <v>367.38</v>
      </c>
      <c r="O145" s="74">
        <f>сен.23!G143</f>
        <v>127.17</v>
      </c>
      <c r="P145" s="74">
        <f>окт.23!G143</f>
        <v>94.2</v>
      </c>
      <c r="Q145" s="74">
        <f>ноя.23!G143</f>
        <v>0</v>
      </c>
      <c r="R145" s="74">
        <f>дек.23!G143</f>
        <v>0</v>
      </c>
    </row>
    <row r="146" spans="1:18">
      <c r="A146" s="20"/>
      <c r="B146" s="158"/>
      <c r="C146" s="13">
        <v>141</v>
      </c>
      <c r="D146" s="149">
        <v>0</v>
      </c>
      <c r="E146" s="150">
        <f t="shared" si="2"/>
        <v>-935.47</v>
      </c>
      <c r="F146" s="73">
        <f>янв.23!H144+фев.23!H144+мар.23!H144+апр.23!H144+май.23!H144+июн.23!H144+июл.23!H144+авг.23!H144+сен.23!H144+окт.23!H144+ноя.23!H144+дек.23!H144</f>
        <v>0</v>
      </c>
      <c r="G146" s="74">
        <f>янв.23!G144</f>
        <v>693.19</v>
      </c>
      <c r="H146" s="74">
        <f>фев.23!G144</f>
        <v>242.28000000000003</v>
      </c>
      <c r="I146" s="74">
        <f>мар.23!G144</f>
        <v>0</v>
      </c>
      <c r="J146" s="74">
        <f>апр.23!G144</f>
        <v>0</v>
      </c>
      <c r="K146" s="74">
        <f>май.23!G144</f>
        <v>0</v>
      </c>
      <c r="L146" s="74">
        <f>июн.23!G144</f>
        <v>0</v>
      </c>
      <c r="M146" s="74">
        <f>июл.23!G144</f>
        <v>0</v>
      </c>
      <c r="N146" s="74">
        <f>авг.23!G144</f>
        <v>0</v>
      </c>
      <c r="O146" s="74">
        <f>сен.23!G144</f>
        <v>0</v>
      </c>
      <c r="P146" s="74">
        <f>окт.23!G144</f>
        <v>0</v>
      </c>
      <c r="Q146" s="74">
        <f>ноя.23!G144</f>
        <v>0</v>
      </c>
      <c r="R146" s="74">
        <f>дек.23!G144</f>
        <v>0</v>
      </c>
    </row>
    <row r="147" spans="1:18">
      <c r="A147" s="20"/>
      <c r="B147" s="158"/>
      <c r="C147" s="13">
        <v>142</v>
      </c>
      <c r="D147" s="149">
        <v>-838.02</v>
      </c>
      <c r="E147" s="150">
        <f t="shared" si="2"/>
        <v>-838.02</v>
      </c>
      <c r="F147" s="73">
        <f>янв.23!H145+фев.23!H145+мар.23!H145+апр.23!H145+май.23!H145+июн.23!H145+июл.23!H145+авг.23!H145+сен.23!H145+окт.23!H145+ноя.23!H145+дек.23!H145</f>
        <v>0</v>
      </c>
      <c r="G147" s="74">
        <f>янв.23!G145</f>
        <v>0</v>
      </c>
      <c r="H147" s="74">
        <f>фев.23!G145</f>
        <v>0</v>
      </c>
      <c r="I147" s="74">
        <f>мар.23!G145</f>
        <v>0</v>
      </c>
      <c r="J147" s="74">
        <f>апр.23!G145</f>
        <v>0</v>
      </c>
      <c r="K147" s="74">
        <f>май.23!G145</f>
        <v>0</v>
      </c>
      <c r="L147" s="74">
        <f>июн.23!G145</f>
        <v>0</v>
      </c>
      <c r="M147" s="74">
        <f>июл.23!G145</f>
        <v>0</v>
      </c>
      <c r="N147" s="74">
        <f>авг.23!G145</f>
        <v>0</v>
      </c>
      <c r="O147" s="74">
        <f>сен.23!G145</f>
        <v>0</v>
      </c>
      <c r="P147" s="74">
        <f>окт.23!G145</f>
        <v>0</v>
      </c>
      <c r="Q147" s="74">
        <f>ноя.23!G145</f>
        <v>0</v>
      </c>
      <c r="R147" s="74">
        <f>дек.23!G145</f>
        <v>0</v>
      </c>
    </row>
    <row r="148" spans="1:18">
      <c r="A148" s="20"/>
      <c r="B148" s="158"/>
      <c r="C148" s="13">
        <v>143</v>
      </c>
      <c r="D148" s="149">
        <v>48.76</v>
      </c>
      <c r="E148" s="150">
        <f t="shared" si="2"/>
        <v>-402.18999999999983</v>
      </c>
      <c r="F148" s="73">
        <f>янв.23!H146+фев.23!H146+мар.23!H146+апр.23!H146+май.23!H146+июн.23!H146+июл.23!H146+авг.23!H146+сен.23!H146+окт.23!H146+ноя.23!H146+дек.23!H146</f>
        <v>4000</v>
      </c>
      <c r="G148" s="74">
        <f>янв.23!G146</f>
        <v>0</v>
      </c>
      <c r="H148" s="74">
        <f>фев.23!G146</f>
        <v>0</v>
      </c>
      <c r="I148" s="74">
        <f>мар.23!G146</f>
        <v>0</v>
      </c>
      <c r="J148" s="74">
        <f>апр.23!G146</f>
        <v>579.33000000000004</v>
      </c>
      <c r="K148" s="74">
        <f>май.23!G146</f>
        <v>687.66</v>
      </c>
      <c r="L148" s="74">
        <f>июн.23!G146</f>
        <v>254.34</v>
      </c>
      <c r="M148" s="74">
        <f>июл.23!G146</f>
        <v>1521.33</v>
      </c>
      <c r="N148" s="74">
        <f>авг.23!G146</f>
        <v>320.27999999999997</v>
      </c>
      <c r="O148" s="74">
        <f>сен.23!G146</f>
        <v>310.86</v>
      </c>
      <c r="P148" s="74">
        <f>окт.23!G146</f>
        <v>777.15</v>
      </c>
      <c r="Q148" s="74">
        <f>ноя.23!G146</f>
        <v>0</v>
      </c>
      <c r="R148" s="74">
        <f>дек.23!G146</f>
        <v>0</v>
      </c>
    </row>
    <row r="149" spans="1:18">
      <c r="A149" s="20"/>
      <c r="B149" s="158"/>
      <c r="C149" s="13">
        <v>144</v>
      </c>
      <c r="D149" s="149">
        <v>-13973.73</v>
      </c>
      <c r="E149" s="150">
        <f t="shared" si="2"/>
        <v>-20744.11</v>
      </c>
      <c r="F149" s="73">
        <f>янв.23!H147+фев.23!H147+мар.23!H147+апр.23!H147+май.23!H147+июн.23!H147+июл.23!H147+авг.23!H147+сен.23!H147+окт.23!H147+ноя.23!H147+дек.23!H147</f>
        <v>0</v>
      </c>
      <c r="G149" s="74">
        <f>янв.23!G147</f>
        <v>0</v>
      </c>
      <c r="H149" s="74">
        <f>фев.23!G147</f>
        <v>0</v>
      </c>
      <c r="I149" s="74">
        <f>мар.23!G147</f>
        <v>0</v>
      </c>
      <c r="J149" s="74">
        <f>апр.23!G147</f>
        <v>861.44</v>
      </c>
      <c r="K149" s="74">
        <f>май.23!G147</f>
        <v>1884.4</v>
      </c>
      <c r="L149" s="74">
        <f>июн.23!G147</f>
        <v>585.51</v>
      </c>
      <c r="M149" s="74">
        <f>июл.23!G147</f>
        <v>572.05000000000007</v>
      </c>
      <c r="N149" s="74">
        <f>авг.23!G147</f>
        <v>686.46</v>
      </c>
      <c r="O149" s="74">
        <f>сен.23!G147</f>
        <v>565.32000000000005</v>
      </c>
      <c r="P149" s="74">
        <f>окт.23!G147</f>
        <v>1595.01</v>
      </c>
      <c r="Q149" s="74">
        <f>ноя.23!G147</f>
        <v>20.190000000000001</v>
      </c>
      <c r="R149" s="74">
        <f>дек.23!G147</f>
        <v>0</v>
      </c>
    </row>
    <row r="150" spans="1:18">
      <c r="A150" s="20"/>
      <c r="B150" s="158"/>
      <c r="C150" s="13">
        <v>145</v>
      </c>
      <c r="D150" s="149">
        <v>0</v>
      </c>
      <c r="E150" s="150">
        <f t="shared" si="2"/>
        <v>0</v>
      </c>
      <c r="F150" s="73">
        <f>янв.23!H148+фев.23!H148+мар.23!H148+апр.23!H148+май.23!H148+июн.23!H148+июл.23!H148+авг.23!H148+сен.23!H148+окт.23!H148+ноя.23!H148+дек.23!H148</f>
        <v>0</v>
      </c>
      <c r="G150" s="74">
        <f>янв.23!G148</f>
        <v>0</v>
      </c>
      <c r="H150" s="74">
        <f>фев.23!G148</f>
        <v>0</v>
      </c>
      <c r="I150" s="74">
        <f>мар.23!G148</f>
        <v>0</v>
      </c>
      <c r="J150" s="74">
        <f>апр.23!G148</f>
        <v>0</v>
      </c>
      <c r="K150" s="74">
        <f>май.23!G148</f>
        <v>0</v>
      </c>
      <c r="L150" s="74">
        <f>июн.23!G148</f>
        <v>0</v>
      </c>
      <c r="M150" s="74">
        <f>июл.23!G148</f>
        <v>0</v>
      </c>
      <c r="N150" s="74">
        <f>авг.23!G148</f>
        <v>0</v>
      </c>
      <c r="O150" s="74">
        <f>сен.23!G148</f>
        <v>0</v>
      </c>
      <c r="P150" s="74">
        <f>окт.23!G148</f>
        <v>0</v>
      </c>
      <c r="Q150" s="74">
        <f>ноя.23!G148</f>
        <v>0</v>
      </c>
      <c r="R150" s="74">
        <f>дек.23!G148</f>
        <v>0</v>
      </c>
    </row>
    <row r="151" spans="1:18">
      <c r="A151" s="20"/>
      <c r="B151" s="158"/>
      <c r="C151" s="13">
        <v>146</v>
      </c>
      <c r="D151" s="149">
        <v>0</v>
      </c>
      <c r="E151" s="150">
        <f t="shared" si="2"/>
        <v>0</v>
      </c>
      <c r="F151" s="73">
        <f>янв.23!H149+фев.23!H149+мар.23!H149+апр.23!H149+май.23!H149+июн.23!H149+июл.23!H149+авг.23!H149+сен.23!H149+окт.23!H149+ноя.23!H149+дек.23!H149</f>
        <v>0</v>
      </c>
      <c r="G151" s="74">
        <f>янв.23!G149</f>
        <v>0</v>
      </c>
      <c r="H151" s="74">
        <f>фев.23!G149</f>
        <v>0</v>
      </c>
      <c r="I151" s="74">
        <f>мар.23!G149</f>
        <v>0</v>
      </c>
      <c r="J151" s="74">
        <f>апр.23!G149</f>
        <v>0</v>
      </c>
      <c r="K151" s="74">
        <f>май.23!G149</f>
        <v>0</v>
      </c>
      <c r="L151" s="74">
        <f>июн.23!G149</f>
        <v>0</v>
      </c>
      <c r="M151" s="74">
        <f>июл.23!G149</f>
        <v>0</v>
      </c>
      <c r="N151" s="74">
        <f>авг.23!G149</f>
        <v>0</v>
      </c>
      <c r="O151" s="74">
        <f>сен.23!G149</f>
        <v>0</v>
      </c>
      <c r="P151" s="74">
        <f>окт.23!G149</f>
        <v>0</v>
      </c>
      <c r="Q151" s="74">
        <f>ноя.23!G149</f>
        <v>0</v>
      </c>
      <c r="R151" s="74">
        <f>дек.23!G149</f>
        <v>0</v>
      </c>
    </row>
    <row r="152" spans="1:18">
      <c r="A152" s="20"/>
      <c r="B152" s="158"/>
      <c r="C152" s="13">
        <v>147</v>
      </c>
      <c r="D152" s="149">
        <v>-1601.49</v>
      </c>
      <c r="E152" s="150">
        <f t="shared" si="2"/>
        <v>-1601.49</v>
      </c>
      <c r="F152" s="73">
        <f>янв.23!H150+фев.23!H150+мар.23!H150+апр.23!H150+май.23!H150+июн.23!H150+июл.23!H150+авг.23!H150+сен.23!H150+окт.23!H150+ноя.23!H150+дек.23!H150</f>
        <v>0</v>
      </c>
      <c r="G152" s="74">
        <f>янв.23!G150</f>
        <v>0</v>
      </c>
      <c r="H152" s="74">
        <f>фев.23!G150</f>
        <v>0</v>
      </c>
      <c r="I152" s="74">
        <f>мар.23!G150</f>
        <v>0</v>
      </c>
      <c r="J152" s="74">
        <f>апр.23!G150</f>
        <v>0</v>
      </c>
      <c r="K152" s="74">
        <f>май.23!G150</f>
        <v>0</v>
      </c>
      <c r="L152" s="74">
        <f>июн.23!G150</f>
        <v>0</v>
      </c>
      <c r="M152" s="74">
        <f>июл.23!G150</f>
        <v>0</v>
      </c>
      <c r="N152" s="74">
        <f>авг.23!G150</f>
        <v>0</v>
      </c>
      <c r="O152" s="74">
        <f>сен.23!G150</f>
        <v>0</v>
      </c>
      <c r="P152" s="74">
        <f>окт.23!G150</f>
        <v>0</v>
      </c>
      <c r="Q152" s="74">
        <f>ноя.23!G150</f>
        <v>0</v>
      </c>
      <c r="R152" s="74">
        <f>дек.23!G150</f>
        <v>0</v>
      </c>
    </row>
    <row r="153" spans="1:18">
      <c r="A153" s="20"/>
      <c r="B153" s="158"/>
      <c r="C153" s="147" t="s">
        <v>32</v>
      </c>
      <c r="D153" s="149">
        <v>-12510.87</v>
      </c>
      <c r="E153" s="150">
        <f t="shared" si="2"/>
        <v>-7425.3500000000022</v>
      </c>
      <c r="F153" s="73">
        <f>янв.23!H151+фев.23!H151+мар.23!H151+апр.23!H151+май.23!H151+июн.23!H151+июл.23!H151+авг.23!H151+сен.23!H151+окт.23!H151+ноя.23!H151+дек.23!H151</f>
        <v>13000</v>
      </c>
      <c r="G153" s="74">
        <f>янв.23!G151</f>
        <v>20.190000000000001</v>
      </c>
      <c r="H153" s="74">
        <f>фев.23!G151</f>
        <v>13.46</v>
      </c>
      <c r="I153" s="74">
        <f>мар.23!G151</f>
        <v>0</v>
      </c>
      <c r="J153" s="74">
        <f>апр.23!G151</f>
        <v>100.95</v>
      </c>
      <c r="K153" s="74">
        <f>май.23!G151</f>
        <v>296.12</v>
      </c>
      <c r="L153" s="74">
        <f>июн.23!G151</f>
        <v>114.41000000000001</v>
      </c>
      <c r="M153" s="74">
        <f>июл.23!G151</f>
        <v>74.03</v>
      </c>
      <c r="N153" s="74">
        <f>авг.23!G151</f>
        <v>1386.38</v>
      </c>
      <c r="O153" s="74">
        <f>сен.23!G151</f>
        <v>275.93</v>
      </c>
      <c r="P153" s="74">
        <f>окт.23!G151</f>
        <v>1372.92</v>
      </c>
      <c r="Q153" s="74">
        <f>ноя.23!G151</f>
        <v>3021.77</v>
      </c>
      <c r="R153" s="74">
        <f>дек.23!G151</f>
        <v>1238.3200000000002</v>
      </c>
    </row>
    <row r="154" spans="1:18">
      <c r="A154" s="20"/>
      <c r="B154" s="158"/>
      <c r="C154" s="13">
        <v>149</v>
      </c>
      <c r="D154" s="149">
        <v>0</v>
      </c>
      <c r="E154" s="150">
        <f t="shared" si="2"/>
        <v>0</v>
      </c>
      <c r="F154" s="73">
        <f>янв.23!H152+фев.23!H152+мар.23!H152+апр.23!H152+май.23!H152+июн.23!H152+июл.23!H152+авг.23!H152+сен.23!H152+окт.23!H152+ноя.23!H152+дек.23!H152</f>
        <v>0</v>
      </c>
      <c r="G154" s="74">
        <f>янв.23!G152</f>
        <v>0</v>
      </c>
      <c r="H154" s="74">
        <f>фев.23!G152</f>
        <v>0</v>
      </c>
      <c r="I154" s="74">
        <f>мар.23!G152</f>
        <v>0</v>
      </c>
      <c r="J154" s="74">
        <f>апр.23!G152</f>
        <v>0</v>
      </c>
      <c r="K154" s="74">
        <f>май.23!G152</f>
        <v>0</v>
      </c>
      <c r="L154" s="74">
        <f>июн.23!G152</f>
        <v>0</v>
      </c>
      <c r="M154" s="74">
        <f>июл.23!G152</f>
        <v>0</v>
      </c>
      <c r="N154" s="74">
        <f>авг.23!G152</f>
        <v>0</v>
      </c>
      <c r="O154" s="74">
        <f>сен.23!G152</f>
        <v>0</v>
      </c>
      <c r="P154" s="74">
        <f>окт.23!G152</f>
        <v>0</v>
      </c>
      <c r="Q154" s="74">
        <f>ноя.23!G152</f>
        <v>0</v>
      </c>
      <c r="R154" s="74">
        <f>дек.23!G152</f>
        <v>0</v>
      </c>
    </row>
    <row r="155" spans="1:18">
      <c r="A155" s="20"/>
      <c r="B155" s="158"/>
      <c r="C155" s="13">
        <v>150</v>
      </c>
      <c r="D155" s="149">
        <v>0</v>
      </c>
      <c r="E155" s="150">
        <f t="shared" si="2"/>
        <v>-3062.15</v>
      </c>
      <c r="F155" s="73">
        <f>янв.23!H153+фев.23!H153+мар.23!H153+апр.23!H153+май.23!H153+июн.23!H153+июл.23!H153+авг.23!H153+сен.23!H153+окт.23!H153+ноя.23!H153+дек.23!H153</f>
        <v>0</v>
      </c>
      <c r="G155" s="74">
        <f>янв.23!G153</f>
        <v>0</v>
      </c>
      <c r="H155" s="74">
        <f>фев.23!G153</f>
        <v>0</v>
      </c>
      <c r="I155" s="74">
        <f>мар.23!G153</f>
        <v>0</v>
      </c>
      <c r="J155" s="74">
        <f>апр.23!G153</f>
        <v>0</v>
      </c>
      <c r="K155" s="74">
        <f>май.23!G153</f>
        <v>0</v>
      </c>
      <c r="L155" s="74">
        <f>июн.23!G153</f>
        <v>0</v>
      </c>
      <c r="M155" s="74">
        <f>июл.23!G153</f>
        <v>0</v>
      </c>
      <c r="N155" s="74">
        <f>авг.23!G153</f>
        <v>0</v>
      </c>
      <c r="O155" s="74">
        <f>сен.23!G153</f>
        <v>0</v>
      </c>
      <c r="P155" s="74">
        <f>окт.23!G153</f>
        <v>0</v>
      </c>
      <c r="Q155" s="74">
        <f>ноя.23!G153</f>
        <v>0</v>
      </c>
      <c r="R155" s="74">
        <f>дек.23!G153</f>
        <v>3062.15</v>
      </c>
    </row>
    <row r="156" spans="1:18">
      <c r="A156" s="20"/>
      <c r="B156" s="158"/>
      <c r="C156" s="13">
        <v>151</v>
      </c>
      <c r="D156" s="149">
        <v>-1607.03</v>
      </c>
      <c r="E156" s="150">
        <f t="shared" si="2"/>
        <v>-1553.03</v>
      </c>
      <c r="F156" s="73">
        <f>янв.23!H154+фев.23!H154+мар.23!H154+апр.23!H154+май.23!H154+июн.23!H154+июл.23!H154+авг.23!H154+сен.23!H154+окт.23!H154+ноя.23!H154+дек.23!H154</f>
        <v>1400</v>
      </c>
      <c r="G156" s="74">
        <f>янв.23!G154</f>
        <v>0</v>
      </c>
      <c r="H156" s="74">
        <f>фев.23!G154</f>
        <v>0</v>
      </c>
      <c r="I156" s="74">
        <f>мар.23!G154</f>
        <v>0</v>
      </c>
      <c r="J156" s="74">
        <f>апр.23!G154</f>
        <v>0</v>
      </c>
      <c r="K156" s="74">
        <f>май.23!G154</f>
        <v>323.04000000000002</v>
      </c>
      <c r="L156" s="74">
        <f>июн.23!G154</f>
        <v>181.71</v>
      </c>
      <c r="M156" s="74">
        <f>июл.23!G154</f>
        <v>161.52000000000001</v>
      </c>
      <c r="N156" s="74">
        <f>авг.23!G154</f>
        <v>343.23</v>
      </c>
      <c r="O156" s="74">
        <f>сен.23!G154</f>
        <v>114.41000000000001</v>
      </c>
      <c r="P156" s="74">
        <f>окт.23!G154</f>
        <v>222.09</v>
      </c>
      <c r="Q156" s="74">
        <f>ноя.23!G154</f>
        <v>0</v>
      </c>
      <c r="R156" s="74">
        <f>дек.23!G154</f>
        <v>0</v>
      </c>
    </row>
    <row r="157" spans="1:18">
      <c r="A157" s="20"/>
      <c r="B157" s="158"/>
      <c r="C157" s="13">
        <v>152</v>
      </c>
      <c r="D157" s="149">
        <v>-2175.7399999999998</v>
      </c>
      <c r="E157" s="150">
        <f t="shared" si="2"/>
        <v>-7768.7400000000007</v>
      </c>
      <c r="F157" s="73">
        <f>янв.23!H155+фев.23!H155+мар.23!H155+апр.23!H155+май.23!H155+июн.23!H155+июл.23!H155+авг.23!H155+сен.23!H155+окт.23!H155+ноя.23!H155+дек.23!H155</f>
        <v>0</v>
      </c>
      <c r="G157" s="74">
        <f>янв.23!G155</f>
        <v>0</v>
      </c>
      <c r="H157" s="74">
        <f>фев.23!G155</f>
        <v>0</v>
      </c>
      <c r="I157" s="74">
        <f>мар.23!G155</f>
        <v>0</v>
      </c>
      <c r="J157" s="74">
        <f>апр.23!G155</f>
        <v>1150.8300000000002</v>
      </c>
      <c r="K157" s="74">
        <f>май.23!G155</f>
        <v>2308.3900000000003</v>
      </c>
      <c r="L157" s="74">
        <f>июн.23!G155</f>
        <v>706.65000000000009</v>
      </c>
      <c r="M157" s="74">
        <f>июл.23!G155</f>
        <v>334.41</v>
      </c>
      <c r="N157" s="74">
        <f>авг.23!G155</f>
        <v>343.83</v>
      </c>
      <c r="O157" s="74">
        <f>сен.23!G155</f>
        <v>508.68</v>
      </c>
      <c r="P157" s="74">
        <f>окт.23!G155</f>
        <v>240.21</v>
      </c>
      <c r="Q157" s="74">
        <f>ноя.23!G155</f>
        <v>0</v>
      </c>
      <c r="R157" s="74">
        <f>дек.23!G155</f>
        <v>0</v>
      </c>
    </row>
    <row r="158" spans="1:18">
      <c r="A158" s="20"/>
      <c r="B158" s="158"/>
      <c r="C158" s="13">
        <v>153</v>
      </c>
      <c r="D158" s="149">
        <v>-17532.21</v>
      </c>
      <c r="E158" s="150">
        <f t="shared" si="2"/>
        <v>-6033.3100000000013</v>
      </c>
      <c r="F158" s="73">
        <f>янв.23!H156+фев.23!H156+мар.23!H156+апр.23!H156+май.23!H156+июн.23!H156+июл.23!H156+авг.23!H156+сен.23!H156+окт.23!H156+ноя.23!H156+дек.23!H156</f>
        <v>42000</v>
      </c>
      <c r="G158" s="74">
        <f>янв.23!G156</f>
        <v>9395.08</v>
      </c>
      <c r="H158" s="74">
        <f>фев.23!G156</f>
        <v>3950.51</v>
      </c>
      <c r="I158" s="74">
        <f>мар.23!G156</f>
        <v>3573.63</v>
      </c>
      <c r="J158" s="74">
        <f>апр.23!G156</f>
        <v>753.76</v>
      </c>
      <c r="K158" s="74">
        <f>май.23!G156</f>
        <v>464.37</v>
      </c>
      <c r="L158" s="74">
        <f>июн.23!G156</f>
        <v>3574.89</v>
      </c>
      <c r="M158" s="74">
        <f>июл.23!G156</f>
        <v>843.09</v>
      </c>
      <c r="N158" s="74">
        <f>авг.23!G156</f>
        <v>800.7</v>
      </c>
      <c r="O158" s="74">
        <f>сен.23!G156</f>
        <v>546.36</v>
      </c>
      <c r="P158" s="74">
        <f>окт.23!G156</f>
        <v>1177.5</v>
      </c>
      <c r="Q158" s="74">
        <f>ноя.23!G156</f>
        <v>1982.91</v>
      </c>
      <c r="R158" s="74">
        <f>дек.23!G156</f>
        <v>3438.3</v>
      </c>
    </row>
    <row r="159" spans="1:18">
      <c r="A159" s="20"/>
      <c r="B159" s="158"/>
      <c r="C159" s="13">
        <v>154</v>
      </c>
      <c r="D159" s="149">
        <v>0</v>
      </c>
      <c r="E159" s="150">
        <f t="shared" si="2"/>
        <v>0</v>
      </c>
      <c r="F159" s="73">
        <f>янв.23!H157+фев.23!H157+мар.23!H157+апр.23!H157+май.23!H157+июн.23!H157+июл.23!H157+авг.23!H157+сен.23!H157+окт.23!H157+ноя.23!H157+дек.23!H157</f>
        <v>0</v>
      </c>
      <c r="G159" s="74">
        <f>янв.23!G157</f>
        <v>0</v>
      </c>
      <c r="H159" s="74">
        <f>фев.23!G157</f>
        <v>0</v>
      </c>
      <c r="I159" s="74">
        <f>мар.23!G157</f>
        <v>0</v>
      </c>
      <c r="J159" s="74">
        <f>апр.23!G157</f>
        <v>0</v>
      </c>
      <c r="K159" s="74">
        <f>май.23!G157</f>
        <v>0</v>
      </c>
      <c r="L159" s="74">
        <f>июн.23!G157</f>
        <v>0</v>
      </c>
      <c r="M159" s="74">
        <f>июл.23!G157</f>
        <v>0</v>
      </c>
      <c r="N159" s="74">
        <f>авг.23!G157</f>
        <v>0</v>
      </c>
      <c r="O159" s="74">
        <f>сен.23!G157</f>
        <v>0</v>
      </c>
      <c r="P159" s="74">
        <f>окт.23!G157</f>
        <v>0</v>
      </c>
      <c r="Q159" s="74">
        <f>ноя.23!G157</f>
        <v>0</v>
      </c>
      <c r="R159" s="74">
        <f>дек.23!G157</f>
        <v>0</v>
      </c>
    </row>
    <row r="160" spans="1:18">
      <c r="A160" s="20"/>
      <c r="B160" s="158"/>
      <c r="C160" s="13">
        <v>155</v>
      </c>
      <c r="D160" s="149">
        <v>8759.7900000000009</v>
      </c>
      <c r="E160" s="150">
        <f t="shared" si="2"/>
        <v>8712.68</v>
      </c>
      <c r="F160" s="73">
        <f>янв.23!H158+фев.23!H158+мар.23!H158+апр.23!H158+май.23!H158+июн.23!H158+июл.23!H158+авг.23!H158+сен.23!H158+окт.23!H158+ноя.23!H158+дек.23!H158</f>
        <v>0</v>
      </c>
      <c r="G160" s="74">
        <f>янв.23!G158</f>
        <v>0</v>
      </c>
      <c r="H160" s="74">
        <f>фев.23!G158</f>
        <v>0</v>
      </c>
      <c r="I160" s="74">
        <f>мар.23!G158</f>
        <v>0</v>
      </c>
      <c r="J160" s="74">
        <f>апр.23!G158</f>
        <v>0</v>
      </c>
      <c r="K160" s="74">
        <f>май.23!G158</f>
        <v>0</v>
      </c>
      <c r="L160" s="74">
        <f>июн.23!G158</f>
        <v>33.650000000000006</v>
      </c>
      <c r="M160" s="74">
        <f>июл.23!G158</f>
        <v>0</v>
      </c>
      <c r="N160" s="74">
        <f>авг.23!G158</f>
        <v>13.46</v>
      </c>
      <c r="O160" s="74">
        <f>сен.23!G158</f>
        <v>0</v>
      </c>
      <c r="P160" s="74">
        <f>окт.23!G158</f>
        <v>0</v>
      </c>
      <c r="Q160" s="74">
        <f>ноя.23!G158</f>
        <v>0</v>
      </c>
      <c r="R160" s="74">
        <f>дек.23!G158</f>
        <v>0</v>
      </c>
    </row>
    <row r="161" spans="1:18">
      <c r="A161" s="20"/>
      <c r="B161" s="158"/>
      <c r="C161" s="13">
        <v>156</v>
      </c>
      <c r="D161" s="149">
        <v>-12956.12</v>
      </c>
      <c r="E161" s="150">
        <f t="shared" si="2"/>
        <v>-6934.2</v>
      </c>
      <c r="F161" s="73">
        <f>янв.23!H159+фев.23!H159+мар.23!H159+апр.23!H159+май.23!H159+июн.23!H159+июл.23!H159+авг.23!H159+сен.23!H159+окт.23!H159+ноя.23!H159+дек.23!H159</f>
        <v>59000</v>
      </c>
      <c r="G161" s="74">
        <f>янв.23!G159</f>
        <v>7630.2</v>
      </c>
      <c r="H161" s="74">
        <f>фев.23!G159</f>
        <v>6094.74</v>
      </c>
      <c r="I161" s="74">
        <f>мар.23!G159</f>
        <v>7992.87</v>
      </c>
      <c r="J161" s="74">
        <f>апр.23!G159</f>
        <v>3070.92</v>
      </c>
      <c r="K161" s="74">
        <f>май.23!G159</f>
        <v>3819.81</v>
      </c>
      <c r="L161" s="74">
        <f>июн.23!G159</f>
        <v>2053.56</v>
      </c>
      <c r="M161" s="74">
        <f>июл.23!G159</f>
        <v>1752.12</v>
      </c>
      <c r="N161" s="74">
        <f>авг.23!G159</f>
        <v>1822.77</v>
      </c>
      <c r="O161" s="74">
        <f>сен.23!G159</f>
        <v>1770.96</v>
      </c>
      <c r="P161" s="74">
        <f>окт.23!G159</f>
        <v>4766.5199999999995</v>
      </c>
      <c r="Q161" s="74">
        <f>ноя.23!G159</f>
        <v>5232.8100000000004</v>
      </c>
      <c r="R161" s="74">
        <f>дек.23!G159</f>
        <v>6970.8</v>
      </c>
    </row>
    <row r="162" spans="1:18">
      <c r="A162" s="21"/>
      <c r="B162" s="158"/>
      <c r="C162" s="13">
        <v>157</v>
      </c>
      <c r="D162" s="149">
        <v>-1527.64</v>
      </c>
      <c r="E162" s="150">
        <f t="shared" si="2"/>
        <v>-1320.6699999999994</v>
      </c>
      <c r="F162" s="73">
        <f>янв.23!H160+фев.23!H160+мар.23!H160+апр.23!H160+май.23!H160+июн.23!H160+июл.23!H160+авг.23!H160+сен.23!H160+окт.23!H160+ноя.23!H160+дек.23!H160</f>
        <v>3000</v>
      </c>
      <c r="G162" s="74">
        <f>янв.23!G160</f>
        <v>37.68</v>
      </c>
      <c r="H162" s="74">
        <f>фев.23!G160</f>
        <v>211.95</v>
      </c>
      <c r="I162" s="74">
        <f>мар.23!G160</f>
        <v>113.03999999999999</v>
      </c>
      <c r="J162" s="74">
        <f>апр.23!G160</f>
        <v>226.07999999999998</v>
      </c>
      <c r="K162" s="74">
        <f>май.23!G160</f>
        <v>617.01</v>
      </c>
      <c r="L162" s="74">
        <f>июн.23!G160</f>
        <v>343.83</v>
      </c>
      <c r="M162" s="74">
        <f>июл.23!G160</f>
        <v>315.57</v>
      </c>
      <c r="N162" s="74">
        <f>авг.23!G160</f>
        <v>499.26</v>
      </c>
      <c r="O162" s="74">
        <f>сен.23!G160</f>
        <v>160.13999999999999</v>
      </c>
      <c r="P162" s="74">
        <f>окт.23!G160</f>
        <v>249.63</v>
      </c>
      <c r="Q162" s="74">
        <f>ноя.23!G160</f>
        <v>14.129999999999999</v>
      </c>
      <c r="R162" s="74">
        <f>дек.23!G160</f>
        <v>4.71</v>
      </c>
    </row>
    <row r="163" spans="1:18">
      <c r="A163" s="20"/>
      <c r="B163" s="158"/>
      <c r="C163" s="13">
        <v>158</v>
      </c>
      <c r="D163" s="149">
        <v>-277.64999999999998</v>
      </c>
      <c r="E163" s="150">
        <f t="shared" si="2"/>
        <v>-9046.84</v>
      </c>
      <c r="F163" s="73">
        <f>янв.23!H161+фев.23!H161+мар.23!H161+апр.23!H161+май.23!H161+июн.23!H161+июл.23!H161+авг.23!H161+сен.23!H161+окт.23!H161+ноя.23!H161+дек.23!H161</f>
        <v>0</v>
      </c>
      <c r="G163" s="74">
        <f>янв.23!G161</f>
        <v>0</v>
      </c>
      <c r="H163" s="74">
        <f>фев.23!G161</f>
        <v>0</v>
      </c>
      <c r="I163" s="74">
        <f>мар.23!G161</f>
        <v>0</v>
      </c>
      <c r="J163" s="74">
        <f>апр.23!G161</f>
        <v>6.73</v>
      </c>
      <c r="K163" s="74">
        <f>май.23!G161</f>
        <v>181.71</v>
      </c>
      <c r="L163" s="74">
        <f>июн.23!G161</f>
        <v>531.67000000000007</v>
      </c>
      <c r="M163" s="74">
        <f>июл.23!G161</f>
        <v>814.33</v>
      </c>
      <c r="N163" s="74">
        <f>авг.23!G161</f>
        <v>0</v>
      </c>
      <c r="O163" s="74">
        <f>сен.23!G161</f>
        <v>1285.43</v>
      </c>
      <c r="P163" s="74">
        <f>окт.23!G161</f>
        <v>524.94000000000005</v>
      </c>
      <c r="Q163" s="74">
        <f>ноя.23!G161</f>
        <v>0</v>
      </c>
      <c r="R163" s="74">
        <f>дек.23!G161</f>
        <v>5424.38</v>
      </c>
    </row>
    <row r="164" spans="1:18">
      <c r="A164" s="20"/>
      <c r="B164" s="158"/>
      <c r="C164" s="13">
        <v>159</v>
      </c>
      <c r="D164" s="149">
        <v>4503.83</v>
      </c>
      <c r="E164" s="150">
        <f t="shared" si="2"/>
        <v>5972.4</v>
      </c>
      <c r="F164" s="73">
        <f>янв.23!H162+фев.23!H162+мар.23!H162+апр.23!H162+май.23!H162+июн.23!H162+июл.23!H162+авг.23!H162+сен.23!H162+окт.23!H162+ноя.23!H162+дек.23!H162</f>
        <v>4100</v>
      </c>
      <c r="G164" s="74">
        <f>янв.23!G162</f>
        <v>0</v>
      </c>
      <c r="H164" s="74">
        <f>фев.23!G162</f>
        <v>0</v>
      </c>
      <c r="I164" s="74">
        <f>мар.23!G162</f>
        <v>0</v>
      </c>
      <c r="J164" s="74">
        <f>апр.23!G162</f>
        <v>13.46</v>
      </c>
      <c r="K164" s="74">
        <f>май.23!G162</f>
        <v>0</v>
      </c>
      <c r="L164" s="74">
        <f>июн.23!G162</f>
        <v>881.63000000000011</v>
      </c>
      <c r="M164" s="74">
        <f>июл.23!G162</f>
        <v>720.11</v>
      </c>
      <c r="N164" s="74">
        <f>авг.23!G162</f>
        <v>612.43000000000006</v>
      </c>
      <c r="O164" s="74">
        <f>сен.23!G162</f>
        <v>174.98000000000002</v>
      </c>
      <c r="P164" s="74">
        <f>окт.23!G162</f>
        <v>168.25</v>
      </c>
      <c r="Q164" s="74">
        <f>ноя.23!G162</f>
        <v>60.570000000000007</v>
      </c>
      <c r="R164" s="74">
        <f>дек.23!G162</f>
        <v>0</v>
      </c>
    </row>
    <row r="165" spans="1:18">
      <c r="A165" s="20"/>
      <c r="B165" s="158"/>
      <c r="C165" s="13">
        <v>160</v>
      </c>
      <c r="D165" s="149">
        <v>-1788.76</v>
      </c>
      <c r="E165" s="150">
        <f t="shared" si="2"/>
        <v>858.51</v>
      </c>
      <c r="F165" s="73">
        <f>янв.23!H163+фев.23!H163+мар.23!H163+апр.23!H163+май.23!H163+июн.23!H163+июл.23!H163+авг.23!H163+сен.23!H163+окт.23!H163+ноя.23!H163+дек.23!H163</f>
        <v>4000</v>
      </c>
      <c r="G165" s="74">
        <f>янв.23!G163</f>
        <v>0</v>
      </c>
      <c r="H165" s="74">
        <f>фев.23!G163</f>
        <v>1346</v>
      </c>
      <c r="I165" s="74">
        <f>мар.23!G163</f>
        <v>0</v>
      </c>
      <c r="J165" s="74">
        <f>апр.23!G163</f>
        <v>6.73</v>
      </c>
      <c r="K165" s="74">
        <f>май.23!G163</f>
        <v>0</v>
      </c>
      <c r="L165" s="74">
        <f>июн.23!G163</f>
        <v>0</v>
      </c>
      <c r="M165" s="74">
        <f>июл.23!G163</f>
        <v>0</v>
      </c>
      <c r="N165" s="74">
        <f>авг.23!G163</f>
        <v>0</v>
      </c>
      <c r="O165" s="74">
        <f>сен.23!G163</f>
        <v>0</v>
      </c>
      <c r="P165" s="74">
        <f>окт.23!G163</f>
        <v>0</v>
      </c>
      <c r="Q165" s="74">
        <f>ноя.23!G163</f>
        <v>0</v>
      </c>
      <c r="R165" s="74">
        <f>дек.23!G163</f>
        <v>0</v>
      </c>
    </row>
    <row r="166" spans="1:18">
      <c r="A166" s="20"/>
      <c r="B166" s="158"/>
      <c r="C166" s="13">
        <v>161</v>
      </c>
      <c r="D166" s="149">
        <v>0</v>
      </c>
      <c r="E166" s="150">
        <f t="shared" si="2"/>
        <v>0</v>
      </c>
      <c r="F166" s="73">
        <f>янв.23!H164+фев.23!H164+мар.23!H164+апр.23!H164+май.23!H164+июн.23!H164+июл.23!H164+авг.23!H164+сен.23!H164+окт.23!H164+ноя.23!H164+дек.23!H164</f>
        <v>0</v>
      </c>
      <c r="G166" s="74">
        <f>янв.23!G164</f>
        <v>0</v>
      </c>
      <c r="H166" s="74">
        <f>фев.23!G164</f>
        <v>0</v>
      </c>
      <c r="I166" s="74">
        <f>мар.23!G164</f>
        <v>0</v>
      </c>
      <c r="J166" s="74">
        <f>апр.23!G164</f>
        <v>0</v>
      </c>
      <c r="K166" s="74">
        <f>май.23!G164</f>
        <v>0</v>
      </c>
      <c r="L166" s="74">
        <f>июн.23!G164</f>
        <v>0</v>
      </c>
      <c r="M166" s="74">
        <f>июл.23!G164</f>
        <v>0</v>
      </c>
      <c r="N166" s="74">
        <f>авг.23!G164</f>
        <v>0</v>
      </c>
      <c r="O166" s="74">
        <f>сен.23!G164</f>
        <v>0</v>
      </c>
      <c r="P166" s="74">
        <f>окт.23!G164</f>
        <v>0</v>
      </c>
      <c r="Q166" s="74">
        <f>ноя.23!G164</f>
        <v>0</v>
      </c>
      <c r="R166" s="74">
        <f>дек.23!G164</f>
        <v>0</v>
      </c>
    </row>
    <row r="167" spans="1:18">
      <c r="A167" s="20"/>
      <c r="B167" s="158"/>
      <c r="C167" s="13">
        <v>162</v>
      </c>
      <c r="D167" s="149">
        <v>-420.63</v>
      </c>
      <c r="E167" s="150">
        <f t="shared" si="2"/>
        <v>760.7700000000001</v>
      </c>
      <c r="F167" s="73">
        <f>янв.23!H165+фев.23!H165+мар.23!H165+апр.23!H165+май.23!H165+июн.23!H165+июл.23!H165+авг.23!H165+сен.23!H165+окт.23!H165+ноя.23!H165+дек.23!H165</f>
        <v>6700</v>
      </c>
      <c r="G167" s="74">
        <f>янв.23!G165</f>
        <v>0</v>
      </c>
      <c r="H167" s="74">
        <f>фев.23!G165</f>
        <v>6.73</v>
      </c>
      <c r="I167" s="74">
        <f>мар.23!G165</f>
        <v>0</v>
      </c>
      <c r="J167" s="74">
        <f>апр.23!G165</f>
        <v>80.760000000000005</v>
      </c>
      <c r="K167" s="74">
        <f>май.23!G165</f>
        <v>1144.1000000000001</v>
      </c>
      <c r="L167" s="74">
        <f>июн.23!G165</f>
        <v>592.24</v>
      </c>
      <c r="M167" s="74">
        <f>июл.23!G165</f>
        <v>491.29</v>
      </c>
      <c r="N167" s="74">
        <f>авг.23!G165</f>
        <v>800.87</v>
      </c>
      <c r="O167" s="74">
        <f>сен.23!G165</f>
        <v>1171.02</v>
      </c>
      <c r="P167" s="74">
        <f>окт.23!G165</f>
        <v>1110.45</v>
      </c>
      <c r="Q167" s="74">
        <f>ноя.23!G165</f>
        <v>80.760000000000005</v>
      </c>
      <c r="R167" s="74">
        <f>дек.23!G165</f>
        <v>40.380000000000003</v>
      </c>
    </row>
    <row r="168" spans="1:18">
      <c r="A168" s="20"/>
      <c r="B168" s="158"/>
      <c r="C168" s="148" t="s">
        <v>33</v>
      </c>
      <c r="D168" s="149">
        <v>-54114.22</v>
      </c>
      <c r="E168" s="150">
        <f t="shared" si="2"/>
        <v>-32576.840000000007</v>
      </c>
      <c r="F168" s="73">
        <f>янв.23!H166+фев.23!H166+мар.23!H166+апр.23!H166+май.23!H166+июн.23!H166+июл.23!H166+авг.23!H166+сен.23!H166+окт.23!H166+ноя.23!H166+дек.23!H166</f>
        <v>142000</v>
      </c>
      <c r="G168" s="74">
        <f>янв.23!G166</f>
        <v>31321.420000000002</v>
      </c>
      <c r="H168" s="74">
        <f>фев.23!G166</f>
        <v>14307.980000000001</v>
      </c>
      <c r="I168" s="74">
        <f>мар.23!G166</f>
        <v>9825.8000000000011</v>
      </c>
      <c r="J168" s="74">
        <f>апр.23!G166</f>
        <v>13531.83</v>
      </c>
      <c r="K168" s="74">
        <f>май.23!G166</f>
        <v>6518.64</v>
      </c>
      <c r="L168" s="74">
        <f>июн.23!G166</f>
        <v>4422.6899999999996</v>
      </c>
      <c r="M168" s="74">
        <f>июл.23!G166</f>
        <v>4088.2799999999997</v>
      </c>
      <c r="N168" s="74">
        <f>авг.23!G166</f>
        <v>4154.22</v>
      </c>
      <c r="O168" s="74">
        <f>сен.23!G166</f>
        <v>3395.91</v>
      </c>
      <c r="P168" s="74">
        <f>окт.23!G166</f>
        <v>8030.55</v>
      </c>
      <c r="Q168" s="74">
        <f>ноя.23!G166</f>
        <v>9820.35</v>
      </c>
      <c r="R168" s="74">
        <f>дек.23!G166</f>
        <v>11044.95</v>
      </c>
    </row>
    <row r="169" spans="1:18">
      <c r="A169" s="20"/>
      <c r="B169" s="158"/>
      <c r="C169" s="13">
        <v>164</v>
      </c>
      <c r="D169" s="149">
        <v>0</v>
      </c>
      <c r="E169" s="150">
        <f t="shared" si="2"/>
        <v>0</v>
      </c>
      <c r="F169" s="73">
        <f>янв.23!H167+фев.23!H167+мар.23!H167+апр.23!H167+май.23!H167+июн.23!H167+июл.23!H167+авг.23!H167+сен.23!H167+окт.23!H167+ноя.23!H167+дек.23!H167</f>
        <v>0</v>
      </c>
      <c r="G169" s="74">
        <f>янв.23!G167</f>
        <v>0</v>
      </c>
      <c r="H169" s="74">
        <f>фев.23!G167</f>
        <v>0</v>
      </c>
      <c r="I169" s="74">
        <f>мар.23!G167</f>
        <v>0</v>
      </c>
      <c r="J169" s="74">
        <f>апр.23!G167</f>
        <v>0</v>
      </c>
      <c r="K169" s="74">
        <f>май.23!G167</f>
        <v>0</v>
      </c>
      <c r="L169" s="74">
        <f>июн.23!G167</f>
        <v>0</v>
      </c>
      <c r="M169" s="74">
        <f>июл.23!G167</f>
        <v>0</v>
      </c>
      <c r="N169" s="74">
        <f>авг.23!G167</f>
        <v>0</v>
      </c>
      <c r="O169" s="74">
        <f>сен.23!G167</f>
        <v>0</v>
      </c>
      <c r="P169" s="74">
        <f>окт.23!G167</f>
        <v>0</v>
      </c>
      <c r="Q169" s="74">
        <f>ноя.23!G167</f>
        <v>0</v>
      </c>
      <c r="R169" s="74">
        <f>дек.23!G167</f>
        <v>0</v>
      </c>
    </row>
    <row r="170" spans="1:18">
      <c r="A170" s="20"/>
      <c r="B170" s="158"/>
      <c r="C170" s="13">
        <v>165</v>
      </c>
      <c r="D170" s="149">
        <v>0</v>
      </c>
      <c r="E170" s="150">
        <f t="shared" si="2"/>
        <v>-35359.42</v>
      </c>
      <c r="F170" s="73">
        <f>янв.23!H168+фев.23!H168+мар.23!H168+апр.23!H168+май.23!H168+июн.23!H168+июл.23!H168+авг.23!H168+сен.23!H168+окт.23!H168+ноя.23!H168+дек.23!H168</f>
        <v>0</v>
      </c>
      <c r="G170" s="74">
        <f>янв.23!G168</f>
        <v>0</v>
      </c>
      <c r="H170" s="74">
        <f>фев.23!G168</f>
        <v>6642.51</v>
      </c>
      <c r="I170" s="74">
        <f>мар.23!G168</f>
        <v>16259.68</v>
      </c>
      <c r="J170" s="74">
        <f>апр.23!G168</f>
        <v>1029.69</v>
      </c>
      <c r="K170" s="74">
        <f>май.23!G168</f>
        <v>2025.73</v>
      </c>
      <c r="L170" s="74">
        <f>июн.23!G168</f>
        <v>201.9</v>
      </c>
      <c r="M170" s="74">
        <f>июл.23!G168</f>
        <v>578.78000000000009</v>
      </c>
      <c r="N170" s="74">
        <f>авг.23!G168</f>
        <v>7275.13</v>
      </c>
      <c r="O170" s="74">
        <f>сен.23!G168</f>
        <v>0</v>
      </c>
      <c r="P170" s="74">
        <f>окт.23!G168</f>
        <v>0</v>
      </c>
      <c r="Q170" s="74">
        <f>ноя.23!G168</f>
        <v>0</v>
      </c>
      <c r="R170" s="74">
        <f>дек.23!G168</f>
        <v>1346</v>
      </c>
    </row>
    <row r="171" spans="1:18">
      <c r="A171" s="20"/>
      <c r="B171" s="158"/>
      <c r="C171" s="13">
        <v>166</v>
      </c>
      <c r="D171" s="149">
        <v>0</v>
      </c>
      <c r="E171" s="150">
        <f t="shared" si="2"/>
        <v>0</v>
      </c>
      <c r="F171" s="73">
        <f>янв.23!H169+фев.23!H169+мар.23!H169+апр.23!H169+май.23!H169+июн.23!H169+июл.23!H169+авг.23!H169+сен.23!H169+окт.23!H169+ноя.23!H169+дек.23!H169</f>
        <v>0</v>
      </c>
      <c r="G171" s="74">
        <f>янв.23!G169</f>
        <v>0</v>
      </c>
      <c r="H171" s="74">
        <f>фев.23!G169</f>
        <v>0</v>
      </c>
      <c r="I171" s="74">
        <f>мар.23!G169</f>
        <v>0</v>
      </c>
      <c r="J171" s="74">
        <f>апр.23!G169</f>
        <v>0</v>
      </c>
      <c r="K171" s="74">
        <f>май.23!G169</f>
        <v>0</v>
      </c>
      <c r="L171" s="74">
        <f>июн.23!G169</f>
        <v>0</v>
      </c>
      <c r="M171" s="74">
        <f>июл.23!G169</f>
        <v>0</v>
      </c>
      <c r="N171" s="74">
        <f>авг.23!G169</f>
        <v>0</v>
      </c>
      <c r="O171" s="74">
        <f>сен.23!G169</f>
        <v>0</v>
      </c>
      <c r="P171" s="74">
        <f>окт.23!G169</f>
        <v>0</v>
      </c>
      <c r="Q171" s="74">
        <f>ноя.23!G169</f>
        <v>0</v>
      </c>
      <c r="R171" s="74">
        <f>дек.23!G169</f>
        <v>0</v>
      </c>
    </row>
    <row r="172" spans="1:18">
      <c r="A172" s="20"/>
      <c r="B172" s="158"/>
      <c r="C172" s="13">
        <v>167</v>
      </c>
      <c r="D172" s="149">
        <v>0</v>
      </c>
      <c r="E172" s="150">
        <f t="shared" si="2"/>
        <v>0</v>
      </c>
      <c r="F172" s="73">
        <f>янв.23!H170+фев.23!H170+мар.23!H170+апр.23!H170+май.23!H170+июн.23!H170+июл.23!H170+авг.23!H170+сен.23!H170+окт.23!H170+ноя.23!H170+дек.23!H170</f>
        <v>0</v>
      </c>
      <c r="G172" s="74">
        <f>янв.23!G170</f>
        <v>0</v>
      </c>
      <c r="H172" s="74">
        <f>фев.23!G170</f>
        <v>0</v>
      </c>
      <c r="I172" s="74">
        <f>мар.23!G170</f>
        <v>0</v>
      </c>
      <c r="J172" s="74">
        <f>апр.23!G170</f>
        <v>0</v>
      </c>
      <c r="K172" s="74">
        <f>май.23!G170</f>
        <v>0</v>
      </c>
      <c r="L172" s="74">
        <f>июн.23!G170</f>
        <v>0</v>
      </c>
      <c r="M172" s="74">
        <f>июл.23!G170</f>
        <v>0</v>
      </c>
      <c r="N172" s="74">
        <f>авг.23!G170</f>
        <v>0</v>
      </c>
      <c r="O172" s="74">
        <f>сен.23!G170</f>
        <v>0</v>
      </c>
      <c r="P172" s="74">
        <f>окт.23!G170</f>
        <v>0</v>
      </c>
      <c r="Q172" s="74">
        <f>ноя.23!G170</f>
        <v>0</v>
      </c>
      <c r="R172" s="74">
        <f>дек.23!G170</f>
        <v>0</v>
      </c>
    </row>
    <row r="173" spans="1:18">
      <c r="A173" s="20"/>
      <c r="B173" s="158"/>
      <c r="C173" s="13">
        <v>168</v>
      </c>
      <c r="D173" s="149">
        <v>-9410.93</v>
      </c>
      <c r="E173" s="150">
        <f t="shared" si="2"/>
        <v>-962.39000000000306</v>
      </c>
      <c r="F173" s="73">
        <f>янв.23!H171+фев.23!H171+мар.23!H171+апр.23!H171+май.23!H171+июн.23!H171+июл.23!H171+авг.23!H171+сен.23!H171+окт.23!H171+ноя.23!H171+дек.23!H171</f>
        <v>28564.51</v>
      </c>
      <c r="G173" s="74">
        <f>янв.23!G171</f>
        <v>1332.5400000000002</v>
      </c>
      <c r="H173" s="74">
        <f>фев.23!G171</f>
        <v>13.46</v>
      </c>
      <c r="I173" s="74">
        <f>мар.23!G171</f>
        <v>1433.49</v>
      </c>
      <c r="J173" s="74">
        <f>апр.23!G171</f>
        <v>1817.1000000000001</v>
      </c>
      <c r="K173" s="74">
        <f>май.23!G171</f>
        <v>4825.41</v>
      </c>
      <c r="L173" s="74">
        <f>июн.23!G171</f>
        <v>2799.6800000000003</v>
      </c>
      <c r="M173" s="74">
        <f>июл.23!G171</f>
        <v>2422.8000000000002</v>
      </c>
      <c r="N173" s="74">
        <f>авг.23!G171</f>
        <v>2389.15</v>
      </c>
      <c r="O173" s="74">
        <f>сен.23!G171</f>
        <v>336.5</v>
      </c>
      <c r="P173" s="74">
        <f>окт.23!G171</f>
        <v>1783.45</v>
      </c>
      <c r="Q173" s="74">
        <f>ноя.23!G171</f>
        <v>942.2</v>
      </c>
      <c r="R173" s="74">
        <f>дек.23!G171</f>
        <v>20.190000000000001</v>
      </c>
    </row>
    <row r="174" spans="1:18">
      <c r="A174" s="20"/>
      <c r="B174" s="158"/>
      <c r="C174" s="13">
        <v>169</v>
      </c>
      <c r="D174" s="149">
        <v>0</v>
      </c>
      <c r="E174" s="150">
        <f t="shared" si="2"/>
        <v>0</v>
      </c>
      <c r="F174" s="73">
        <f>янв.23!H172+фев.23!H172+мар.23!H172+апр.23!H172+май.23!H172+июн.23!H172+июл.23!H172+авг.23!H172+сен.23!H172+окт.23!H172+ноя.23!H172+дек.23!H172</f>
        <v>0</v>
      </c>
      <c r="G174" s="74">
        <f>янв.23!G172</f>
        <v>0</v>
      </c>
      <c r="H174" s="74">
        <f>фев.23!G172</f>
        <v>0</v>
      </c>
      <c r="I174" s="74">
        <f>мар.23!G172</f>
        <v>0</v>
      </c>
      <c r="J174" s="74">
        <f>апр.23!G172</f>
        <v>0</v>
      </c>
      <c r="K174" s="74">
        <f>май.23!G172</f>
        <v>0</v>
      </c>
      <c r="L174" s="74">
        <f>июн.23!G172</f>
        <v>0</v>
      </c>
      <c r="M174" s="74">
        <f>июл.23!G172</f>
        <v>0</v>
      </c>
      <c r="N174" s="74">
        <f>авг.23!G172</f>
        <v>0</v>
      </c>
      <c r="O174" s="74">
        <f>сен.23!G172</f>
        <v>0</v>
      </c>
      <c r="P174" s="74">
        <f>окт.23!G172</f>
        <v>0</v>
      </c>
      <c r="Q174" s="74">
        <f>ноя.23!G172</f>
        <v>0</v>
      </c>
      <c r="R174" s="74">
        <f>дек.23!G172</f>
        <v>0</v>
      </c>
    </row>
    <row r="175" spans="1:18">
      <c r="A175" s="20"/>
      <c r="B175" s="158"/>
      <c r="C175" s="13">
        <v>170</v>
      </c>
      <c r="D175" s="149">
        <v>-1881.22</v>
      </c>
      <c r="E175" s="150">
        <f t="shared" si="2"/>
        <v>-2244.64</v>
      </c>
      <c r="F175" s="73">
        <f>янв.23!H173+фев.23!H173+мар.23!H173+апр.23!H173+май.23!H173+июн.23!H173+июл.23!H173+авг.23!H173+сен.23!H173+окт.23!H173+ноя.23!H173+дек.23!H173</f>
        <v>0</v>
      </c>
      <c r="G175" s="74">
        <f>янв.23!G173</f>
        <v>0</v>
      </c>
      <c r="H175" s="74">
        <f>фев.23!G173</f>
        <v>0</v>
      </c>
      <c r="I175" s="74">
        <f>мар.23!G173</f>
        <v>0</v>
      </c>
      <c r="J175" s="74">
        <f>апр.23!G173</f>
        <v>0</v>
      </c>
      <c r="K175" s="74">
        <f>май.23!G173</f>
        <v>154.79000000000002</v>
      </c>
      <c r="L175" s="74">
        <f>июн.23!G173</f>
        <v>0</v>
      </c>
      <c r="M175" s="74">
        <f>июл.23!G173</f>
        <v>134.60000000000002</v>
      </c>
      <c r="N175" s="74">
        <f>авг.23!G173</f>
        <v>13.46</v>
      </c>
      <c r="O175" s="74">
        <f>сен.23!G173</f>
        <v>40.380000000000003</v>
      </c>
      <c r="P175" s="74">
        <f>окт.23!G173</f>
        <v>20.190000000000001</v>
      </c>
      <c r="Q175" s="74">
        <f>ноя.23!G173</f>
        <v>0</v>
      </c>
      <c r="R175" s="74">
        <f>дек.23!G173</f>
        <v>0</v>
      </c>
    </row>
    <row r="176" spans="1:18">
      <c r="A176" s="20"/>
      <c r="B176" s="158"/>
      <c r="C176" s="13">
        <v>171</v>
      </c>
      <c r="D176" s="149">
        <v>502.91</v>
      </c>
      <c r="E176" s="150">
        <f t="shared" si="2"/>
        <v>-1336.3400000000013</v>
      </c>
      <c r="F176" s="73">
        <f>янв.23!H174+фев.23!H174+мар.23!H174+апр.23!H174+май.23!H174+июн.23!H174+июл.23!H174+авг.23!H174+сен.23!H174+окт.23!H174+ноя.23!H174+дек.23!H174</f>
        <v>16500</v>
      </c>
      <c r="G176" s="74">
        <f>янв.23!G174</f>
        <v>0</v>
      </c>
      <c r="H176" s="74">
        <f>фев.23!G174</f>
        <v>0</v>
      </c>
      <c r="I176" s="74">
        <f>мар.23!G174</f>
        <v>0</v>
      </c>
      <c r="J176" s="74">
        <f>апр.23!G174</f>
        <v>969.12000000000012</v>
      </c>
      <c r="K176" s="74">
        <f>май.23!G174</f>
        <v>4293.7400000000007</v>
      </c>
      <c r="L176" s="74">
        <f>июн.23!G174</f>
        <v>2651.6200000000003</v>
      </c>
      <c r="M176" s="74">
        <f>июл.23!G174</f>
        <v>2496.8300000000004</v>
      </c>
      <c r="N176" s="74">
        <f>авг.23!G174</f>
        <v>3021.77</v>
      </c>
      <c r="O176" s="74">
        <f>сен.23!G174</f>
        <v>2025.73</v>
      </c>
      <c r="P176" s="74">
        <f>окт.23!G174</f>
        <v>2880.44</v>
      </c>
      <c r="Q176" s="74">
        <f>ноя.23!G174</f>
        <v>0</v>
      </c>
      <c r="R176" s="74">
        <f>дек.23!G174</f>
        <v>0</v>
      </c>
    </row>
    <row r="177" spans="1:18">
      <c r="A177" s="52"/>
      <c r="B177" s="158"/>
      <c r="C177" s="13">
        <v>172</v>
      </c>
      <c r="D177" s="149">
        <v>-40912.589999999997</v>
      </c>
      <c r="E177" s="150">
        <f t="shared" si="2"/>
        <v>-25147.609999999993</v>
      </c>
      <c r="F177" s="73">
        <f>янв.23!H175+фев.23!H175+мар.23!H175+апр.23!H175+май.23!H175+июн.23!H175+июл.23!H175+авг.23!H175+сен.23!H175+окт.23!H175+ноя.23!H175+дек.23!H175</f>
        <v>130000</v>
      </c>
      <c r="G177" s="74">
        <f>янв.23!G175</f>
        <v>19335.29</v>
      </c>
      <c r="H177" s="74">
        <f>фев.23!G175</f>
        <v>16831.73</v>
      </c>
      <c r="I177" s="74">
        <f>мар.23!G175</f>
        <v>18662.29</v>
      </c>
      <c r="J177" s="74">
        <f>апр.23!G175</f>
        <v>8722.08</v>
      </c>
      <c r="K177" s="74">
        <f>май.23!G175</f>
        <v>7295.3200000000006</v>
      </c>
      <c r="L177" s="74">
        <f>июн.23!G175</f>
        <v>1271.97</v>
      </c>
      <c r="M177" s="74">
        <f>июл.23!G175</f>
        <v>484.56000000000006</v>
      </c>
      <c r="N177" s="74">
        <f>авг.23!G175</f>
        <v>726.84</v>
      </c>
      <c r="O177" s="74">
        <f>сен.23!G175</f>
        <v>592.24</v>
      </c>
      <c r="P177" s="74">
        <f>окт.23!G175</f>
        <v>13244.640000000001</v>
      </c>
      <c r="Q177" s="74">
        <f>ноя.23!G175</f>
        <v>11676.550000000001</v>
      </c>
      <c r="R177" s="74">
        <f>дек.23!G175</f>
        <v>15391.51</v>
      </c>
    </row>
    <row r="178" spans="1:18">
      <c r="A178" s="52"/>
      <c r="B178" s="158"/>
      <c r="C178" s="13">
        <v>173</v>
      </c>
      <c r="D178" s="149">
        <v>-2878.44</v>
      </c>
      <c r="E178" s="150">
        <f t="shared" si="2"/>
        <v>7139.2900000000027</v>
      </c>
      <c r="F178" s="73">
        <f>янв.23!H176+фев.23!H176+мар.23!H176+апр.23!H176+май.23!H176+июн.23!H176+июл.23!H176+авг.23!H176+сен.23!H176+окт.23!H176+ноя.23!H176+дек.23!H176</f>
        <v>79900</v>
      </c>
      <c r="G178" s="74">
        <f>янв.23!G176</f>
        <v>9580.14</v>
      </c>
      <c r="H178" s="74">
        <f>фев.23!G176</f>
        <v>10027.59</v>
      </c>
      <c r="I178" s="74">
        <f>мар.23!G176</f>
        <v>8124.75</v>
      </c>
      <c r="J178" s="74">
        <f>апр.23!G176</f>
        <v>4394.43</v>
      </c>
      <c r="K178" s="74">
        <f>май.23!G176</f>
        <v>4107.12</v>
      </c>
      <c r="L178" s="74">
        <f>июн.23!G176</f>
        <v>3344.1</v>
      </c>
      <c r="M178" s="74">
        <f>июл.23!G176</f>
        <v>3264.03</v>
      </c>
      <c r="N178" s="74">
        <f>авг.23!G176</f>
        <v>4432.1099999999997</v>
      </c>
      <c r="O178" s="74">
        <f>сен.23!G176</f>
        <v>3240.48</v>
      </c>
      <c r="P178" s="74">
        <f>окт.23!G176</f>
        <v>6203.07</v>
      </c>
      <c r="Q178" s="74">
        <f>ноя.23!G176</f>
        <v>5454.18</v>
      </c>
      <c r="R178" s="74">
        <f>дек.23!G176</f>
        <v>7710.2699999999995</v>
      </c>
    </row>
    <row r="179" spans="1:18">
      <c r="A179" s="20"/>
      <c r="B179" s="158"/>
      <c r="C179" s="13">
        <v>174</v>
      </c>
      <c r="D179" s="149">
        <v>-6.14</v>
      </c>
      <c r="E179" s="150">
        <f t="shared" si="2"/>
        <v>-26.330000000000002</v>
      </c>
      <c r="F179" s="73">
        <f>янв.23!H177+фев.23!H177+мар.23!H177+апр.23!H177+май.23!H177+июн.23!H177+июл.23!H177+авг.23!H177+сен.23!H177+окт.23!H177+ноя.23!H177+дек.23!H177</f>
        <v>0</v>
      </c>
      <c r="G179" s="74">
        <f>янв.23!G177</f>
        <v>20.190000000000001</v>
      </c>
      <c r="H179" s="74">
        <f>фев.23!G177</f>
        <v>0</v>
      </c>
      <c r="I179" s="74">
        <f>мар.23!G177</f>
        <v>0</v>
      </c>
      <c r="J179" s="74">
        <f>апр.23!G177</f>
        <v>0</v>
      </c>
      <c r="K179" s="74">
        <f>май.23!G177</f>
        <v>0</v>
      </c>
      <c r="L179" s="74">
        <f>июн.23!G177</f>
        <v>0</v>
      </c>
      <c r="M179" s="74">
        <f>июл.23!G177</f>
        <v>0</v>
      </c>
      <c r="N179" s="74">
        <f>авг.23!G177</f>
        <v>0</v>
      </c>
      <c r="O179" s="74">
        <f>сен.23!G177</f>
        <v>0</v>
      </c>
      <c r="P179" s="74">
        <f>окт.23!G177</f>
        <v>0</v>
      </c>
      <c r="Q179" s="74">
        <f>ноя.23!G177</f>
        <v>0</v>
      </c>
      <c r="R179" s="74">
        <f>дек.23!G177</f>
        <v>0</v>
      </c>
    </row>
    <row r="180" spans="1:18">
      <c r="A180" s="29"/>
      <c r="B180" s="158"/>
      <c r="C180" s="13">
        <f>175</f>
        <v>175</v>
      </c>
      <c r="D180" s="149">
        <v>-18.79</v>
      </c>
      <c r="E180" s="150">
        <f t="shared" si="2"/>
        <v>7.815970093361102E-14</v>
      </c>
      <c r="F180" s="73">
        <f>янв.23!H178+фев.23!H178+мар.23!H178+апр.23!H178+май.23!H178+июн.23!H178+июл.23!H178+авг.23!H178+сен.23!H178+окт.23!H178+ноя.23!H178+дек.23!H178</f>
        <v>4615.38</v>
      </c>
      <c r="G180" s="74">
        <f>янв.23!G178</f>
        <v>0</v>
      </c>
      <c r="H180" s="74">
        <f>фев.23!G178</f>
        <v>0</v>
      </c>
      <c r="I180" s="74">
        <f>мар.23!G178</f>
        <v>0</v>
      </c>
      <c r="J180" s="74">
        <f>апр.23!G178</f>
        <v>0</v>
      </c>
      <c r="K180" s="74">
        <f>май.23!G178</f>
        <v>1278.7</v>
      </c>
      <c r="L180" s="74">
        <f>июн.23!G178</f>
        <v>0</v>
      </c>
      <c r="M180" s="74">
        <f>июл.23!G178</f>
        <v>1870.94</v>
      </c>
      <c r="N180" s="74">
        <f>авг.23!G178</f>
        <v>861.44</v>
      </c>
      <c r="O180" s="74">
        <f>сен.23!G178</f>
        <v>20.190000000000001</v>
      </c>
      <c r="P180" s="74">
        <f>окт.23!G178</f>
        <v>565.32000000000005</v>
      </c>
      <c r="Q180" s="74">
        <f>ноя.23!G178</f>
        <v>0</v>
      </c>
      <c r="R180" s="74">
        <f>дек.23!G178</f>
        <v>0</v>
      </c>
    </row>
    <row r="181" spans="1:18">
      <c r="A181" s="20"/>
      <c r="B181" s="158"/>
      <c r="C181" s="13">
        <v>176</v>
      </c>
      <c r="D181" s="149">
        <v>-7.5578000000000003</v>
      </c>
      <c r="E181" s="150">
        <f t="shared" si="2"/>
        <v>-27.747800000000002</v>
      </c>
      <c r="F181" s="73">
        <f>янв.23!H179+фев.23!H179+мар.23!H179+апр.23!H179+май.23!H179+июн.23!H179+июл.23!H179+авг.23!H179+сен.23!H179+окт.23!H179+ноя.23!H179+дек.23!H179</f>
        <v>0</v>
      </c>
      <c r="G181" s="74">
        <f>янв.23!G179</f>
        <v>20.190000000000001</v>
      </c>
      <c r="H181" s="74">
        <f>фев.23!G179</f>
        <v>0</v>
      </c>
      <c r="I181" s="74">
        <f>мар.23!G179</f>
        <v>0</v>
      </c>
      <c r="J181" s="74">
        <f>апр.23!G179</f>
        <v>0</v>
      </c>
      <c r="K181" s="74">
        <f>май.23!G179</f>
        <v>0</v>
      </c>
      <c r="L181" s="74">
        <f>июн.23!G179</f>
        <v>0</v>
      </c>
      <c r="M181" s="74">
        <f>июл.23!G179</f>
        <v>0</v>
      </c>
      <c r="N181" s="74">
        <f>авг.23!G179</f>
        <v>0</v>
      </c>
      <c r="O181" s="74">
        <f>сен.23!G179</f>
        <v>0</v>
      </c>
      <c r="P181" s="74">
        <f>окт.23!G179</f>
        <v>0</v>
      </c>
      <c r="Q181" s="74">
        <f>ноя.23!G179</f>
        <v>0</v>
      </c>
      <c r="R181" s="74">
        <f>дек.23!G179</f>
        <v>0</v>
      </c>
    </row>
    <row r="182" spans="1:18">
      <c r="A182" s="20"/>
      <c r="B182" s="158"/>
      <c r="C182" s="13">
        <v>177</v>
      </c>
      <c r="D182" s="149">
        <v>9575.84</v>
      </c>
      <c r="E182" s="150">
        <f t="shared" si="2"/>
        <v>-9920.0200000000041</v>
      </c>
      <c r="F182" s="73">
        <f>янв.23!H180+фев.23!H180+мар.23!H180+апр.23!H180+май.23!H180+июн.23!H180+июл.23!H180+авг.23!H180+сен.23!H180+окт.23!H180+ноя.23!H180+дек.23!H180</f>
        <v>22270.52</v>
      </c>
      <c r="G182" s="74">
        <f>янв.23!G180</f>
        <v>0</v>
      </c>
      <c r="H182" s="74">
        <f>фев.23!G180</f>
        <v>0</v>
      </c>
      <c r="I182" s="74">
        <f>мар.23!G180</f>
        <v>0</v>
      </c>
      <c r="J182" s="74">
        <f>апр.23!G180</f>
        <v>0</v>
      </c>
      <c r="K182" s="74">
        <f>май.23!G180</f>
        <v>0</v>
      </c>
      <c r="L182" s="74">
        <f>июн.23!G180</f>
        <v>0</v>
      </c>
      <c r="M182" s="74">
        <f>июл.23!G180</f>
        <v>30762.83</v>
      </c>
      <c r="N182" s="74">
        <f>авг.23!G180</f>
        <v>1083.53</v>
      </c>
      <c r="O182" s="74">
        <f>сен.23!G180</f>
        <v>0</v>
      </c>
      <c r="P182" s="74">
        <f>окт.23!G180</f>
        <v>2086.3000000000002</v>
      </c>
      <c r="Q182" s="74">
        <f>ноя.23!G180</f>
        <v>2146.8700000000003</v>
      </c>
      <c r="R182" s="74">
        <f>дек.23!G180</f>
        <v>5686.85</v>
      </c>
    </row>
    <row r="183" spans="1:18">
      <c r="A183" s="20"/>
      <c r="B183" s="158"/>
      <c r="C183" s="13">
        <v>178</v>
      </c>
      <c r="D183" s="149">
        <v>0</v>
      </c>
      <c r="E183" s="150">
        <f t="shared" si="2"/>
        <v>0</v>
      </c>
      <c r="F183" s="73">
        <f>янв.23!H181+фев.23!H181+мар.23!H181+апр.23!H181+май.23!H181+июн.23!H181+июл.23!H181+авг.23!H181+сен.23!H181+окт.23!H181+ноя.23!H181+дек.23!H181</f>
        <v>0</v>
      </c>
      <c r="G183" s="74">
        <f>янв.23!G181</f>
        <v>0</v>
      </c>
      <c r="H183" s="74">
        <f>фев.23!G181</f>
        <v>0</v>
      </c>
      <c r="I183" s="74">
        <f>мар.23!G181</f>
        <v>0</v>
      </c>
      <c r="J183" s="74">
        <f>апр.23!G181</f>
        <v>0</v>
      </c>
      <c r="K183" s="74">
        <f>май.23!G181</f>
        <v>0</v>
      </c>
      <c r="L183" s="74">
        <f>июн.23!G181</f>
        <v>0</v>
      </c>
      <c r="M183" s="74">
        <f>июл.23!G181</f>
        <v>0</v>
      </c>
      <c r="N183" s="74">
        <f>авг.23!G181</f>
        <v>0</v>
      </c>
      <c r="O183" s="74">
        <f>сен.23!G181</f>
        <v>0</v>
      </c>
      <c r="P183" s="74">
        <f>окт.23!G181</f>
        <v>0</v>
      </c>
      <c r="Q183" s="74">
        <f>ноя.23!G181</f>
        <v>0</v>
      </c>
      <c r="R183" s="74">
        <f>дек.23!G181</f>
        <v>0</v>
      </c>
    </row>
    <row r="184" spans="1:18">
      <c r="A184" s="20"/>
      <c r="B184" s="158"/>
      <c r="C184" s="13">
        <v>179</v>
      </c>
      <c r="D184" s="149">
        <v>0</v>
      </c>
      <c r="E184" s="150">
        <f t="shared" si="2"/>
        <v>0</v>
      </c>
      <c r="F184" s="73">
        <f>янв.23!H182+фев.23!H182+мар.23!H182+апр.23!H182+май.23!H182+июн.23!H182+июл.23!H182+авг.23!H182+сен.23!H182+окт.23!H182+ноя.23!H182+дек.23!H182</f>
        <v>0</v>
      </c>
      <c r="G184" s="74">
        <f>янв.23!G182</f>
        <v>0</v>
      </c>
      <c r="H184" s="74">
        <f>фев.23!G182</f>
        <v>0</v>
      </c>
      <c r="I184" s="74">
        <f>мар.23!G182</f>
        <v>0</v>
      </c>
      <c r="J184" s="74">
        <f>апр.23!G182</f>
        <v>0</v>
      </c>
      <c r="K184" s="74">
        <f>май.23!G182</f>
        <v>0</v>
      </c>
      <c r="L184" s="74">
        <f>июн.23!G182</f>
        <v>0</v>
      </c>
      <c r="M184" s="74">
        <f>июл.23!G182</f>
        <v>0</v>
      </c>
      <c r="N184" s="74">
        <f>авг.23!G182</f>
        <v>0</v>
      </c>
      <c r="O184" s="74">
        <f>сен.23!G182</f>
        <v>0</v>
      </c>
      <c r="P184" s="74">
        <f>окт.23!G182</f>
        <v>0</v>
      </c>
      <c r="Q184" s="74">
        <f>ноя.23!G182</f>
        <v>0</v>
      </c>
      <c r="R184" s="74">
        <f>дек.23!G182</f>
        <v>0</v>
      </c>
    </row>
    <row r="185" spans="1:18">
      <c r="A185" s="20"/>
      <c r="B185" s="158"/>
      <c r="C185" s="13">
        <v>180</v>
      </c>
      <c r="D185" s="149">
        <v>0</v>
      </c>
      <c r="E185" s="150">
        <f t="shared" si="2"/>
        <v>0</v>
      </c>
      <c r="F185" s="73">
        <f>янв.23!H183+фев.23!H183+мар.23!H183+апр.23!H183+май.23!H183+июн.23!H183+июл.23!H183+авг.23!H183+сен.23!H183+окт.23!H183+ноя.23!H183+дек.23!H183</f>
        <v>0</v>
      </c>
      <c r="G185" s="74">
        <f>янв.23!G183</f>
        <v>0</v>
      </c>
      <c r="H185" s="74">
        <f>фев.23!G183</f>
        <v>0</v>
      </c>
      <c r="I185" s="74">
        <f>мар.23!G183</f>
        <v>0</v>
      </c>
      <c r="J185" s="74">
        <f>апр.23!G183</f>
        <v>0</v>
      </c>
      <c r="K185" s="74">
        <f>май.23!G183</f>
        <v>0</v>
      </c>
      <c r="L185" s="74">
        <f>июн.23!G183</f>
        <v>0</v>
      </c>
      <c r="M185" s="74">
        <f>июл.23!G183</f>
        <v>0</v>
      </c>
      <c r="N185" s="74">
        <f>авг.23!G183</f>
        <v>0</v>
      </c>
      <c r="O185" s="74">
        <f>сен.23!G183</f>
        <v>0</v>
      </c>
      <c r="P185" s="74">
        <f>окт.23!G183</f>
        <v>0</v>
      </c>
      <c r="Q185" s="74">
        <f>ноя.23!G183</f>
        <v>0</v>
      </c>
      <c r="R185" s="74">
        <f>дек.23!G183</f>
        <v>0</v>
      </c>
    </row>
    <row r="186" spans="1:18">
      <c r="A186" s="20"/>
      <c r="B186" s="158"/>
      <c r="C186" s="13">
        <v>181</v>
      </c>
      <c r="D186" s="149">
        <v>0</v>
      </c>
      <c r="E186" s="150">
        <f t="shared" si="2"/>
        <v>0</v>
      </c>
      <c r="F186" s="73">
        <f>янв.23!H184+фев.23!H184+мар.23!H184+апр.23!H184+май.23!H184+июн.23!H184+июл.23!H184+авг.23!H184+сен.23!H184+окт.23!H184+ноя.23!H184+дек.23!H184</f>
        <v>0</v>
      </c>
      <c r="G186" s="74">
        <f>янв.23!G184</f>
        <v>0</v>
      </c>
      <c r="H186" s="74">
        <f>фев.23!G184</f>
        <v>0</v>
      </c>
      <c r="I186" s="74">
        <f>мар.23!G184</f>
        <v>0</v>
      </c>
      <c r="J186" s="74">
        <f>апр.23!G184</f>
        <v>0</v>
      </c>
      <c r="K186" s="74">
        <f>май.23!G184</f>
        <v>0</v>
      </c>
      <c r="L186" s="74">
        <f>июн.23!G184</f>
        <v>0</v>
      </c>
      <c r="M186" s="74">
        <f>июл.23!G184</f>
        <v>0</v>
      </c>
      <c r="N186" s="74">
        <f>авг.23!G184</f>
        <v>0</v>
      </c>
      <c r="O186" s="74">
        <f>сен.23!G184</f>
        <v>0</v>
      </c>
      <c r="P186" s="74">
        <f>окт.23!G184</f>
        <v>0</v>
      </c>
      <c r="Q186" s="74">
        <f>ноя.23!G184</f>
        <v>0</v>
      </c>
      <c r="R186" s="74">
        <f>дек.23!G184</f>
        <v>0</v>
      </c>
    </row>
    <row r="187" spans="1:18">
      <c r="A187" s="20"/>
      <c r="B187" s="158"/>
      <c r="C187" s="13">
        <v>182</v>
      </c>
      <c r="D187" s="149">
        <v>0</v>
      </c>
      <c r="E187" s="150">
        <f t="shared" si="2"/>
        <v>0</v>
      </c>
      <c r="F187" s="73">
        <f>янв.23!H185+фев.23!H185+мар.23!H185+апр.23!H185+май.23!H185+июн.23!H185+июл.23!H185+авг.23!H185+сен.23!H185+окт.23!H185+ноя.23!H185+дек.23!H185</f>
        <v>0</v>
      </c>
      <c r="G187" s="74">
        <f>янв.23!G185</f>
        <v>0</v>
      </c>
      <c r="H187" s="74">
        <f>фев.23!G185</f>
        <v>0</v>
      </c>
      <c r="I187" s="74">
        <f>мар.23!G185</f>
        <v>0</v>
      </c>
      <c r="J187" s="74">
        <f>апр.23!G185</f>
        <v>0</v>
      </c>
      <c r="K187" s="74">
        <f>май.23!G185</f>
        <v>0</v>
      </c>
      <c r="L187" s="74">
        <f>июн.23!G185</f>
        <v>0</v>
      </c>
      <c r="M187" s="74">
        <f>июл.23!G185</f>
        <v>0</v>
      </c>
      <c r="N187" s="74">
        <f>авг.23!G185</f>
        <v>0</v>
      </c>
      <c r="O187" s="74">
        <f>сен.23!G185</f>
        <v>0</v>
      </c>
      <c r="P187" s="74">
        <f>окт.23!G185</f>
        <v>0</v>
      </c>
      <c r="Q187" s="74">
        <f>ноя.23!G185</f>
        <v>0</v>
      </c>
      <c r="R187" s="74">
        <f>дек.23!G185</f>
        <v>0</v>
      </c>
    </row>
    <row r="188" spans="1:18">
      <c r="A188" s="20"/>
      <c r="B188" s="158"/>
      <c r="C188" s="13">
        <v>183</v>
      </c>
      <c r="D188" s="149">
        <v>0</v>
      </c>
      <c r="E188" s="150">
        <f t="shared" si="2"/>
        <v>-60.570000000000007</v>
      </c>
      <c r="F188" s="73">
        <f>янв.23!H186+фев.23!H186+мар.23!H186+апр.23!H186+май.23!H186+июн.23!H186+июл.23!H186+авг.23!H186+сен.23!H186+окт.23!H186+ноя.23!H186+дек.23!H186</f>
        <v>0</v>
      </c>
      <c r="G188" s="74">
        <f>янв.23!G186</f>
        <v>0</v>
      </c>
      <c r="H188" s="74">
        <f>фев.23!G186</f>
        <v>0</v>
      </c>
      <c r="I188" s="74">
        <f>мар.23!G186</f>
        <v>0</v>
      </c>
      <c r="J188" s="74">
        <f>апр.23!G186</f>
        <v>0</v>
      </c>
      <c r="K188" s="74">
        <f>май.23!G186</f>
        <v>0</v>
      </c>
      <c r="L188" s="74">
        <f>июн.23!G186</f>
        <v>0</v>
      </c>
      <c r="M188" s="74">
        <f>июл.23!G186</f>
        <v>26.92</v>
      </c>
      <c r="N188" s="74">
        <f>авг.23!G186</f>
        <v>0</v>
      </c>
      <c r="O188" s="74">
        <f>сен.23!G186</f>
        <v>0</v>
      </c>
      <c r="P188" s="74">
        <f>окт.23!G186</f>
        <v>33.650000000000006</v>
      </c>
      <c r="Q188" s="74">
        <f>ноя.23!G186</f>
        <v>0</v>
      </c>
      <c r="R188" s="74">
        <f>дек.23!G186</f>
        <v>0</v>
      </c>
    </row>
    <row r="189" spans="1:18">
      <c r="A189" s="20"/>
      <c r="B189" s="158"/>
      <c r="C189" s="13">
        <v>184</v>
      </c>
      <c r="D189" s="149">
        <v>0</v>
      </c>
      <c r="E189" s="150">
        <f t="shared" si="2"/>
        <v>0</v>
      </c>
      <c r="F189" s="73">
        <f>янв.23!H187+фев.23!H187+мар.23!H187+апр.23!H187+май.23!H187+июн.23!H187+июл.23!H187+авг.23!H187+сен.23!H187+окт.23!H187+ноя.23!H187+дек.23!H187</f>
        <v>0</v>
      </c>
      <c r="G189" s="74">
        <f>янв.23!G187</f>
        <v>0</v>
      </c>
      <c r="H189" s="74">
        <f>фев.23!G187</f>
        <v>0</v>
      </c>
      <c r="I189" s="74">
        <f>мар.23!G187</f>
        <v>0</v>
      </c>
      <c r="J189" s="74">
        <f>апр.23!G187</f>
        <v>0</v>
      </c>
      <c r="K189" s="74">
        <f>май.23!G187</f>
        <v>0</v>
      </c>
      <c r="L189" s="74">
        <f>июн.23!G187</f>
        <v>0</v>
      </c>
      <c r="M189" s="74">
        <f>июл.23!G187</f>
        <v>0</v>
      </c>
      <c r="N189" s="74">
        <f>авг.23!G187</f>
        <v>0</v>
      </c>
      <c r="O189" s="74">
        <f>сен.23!G187</f>
        <v>0</v>
      </c>
      <c r="P189" s="74">
        <f>окт.23!G187</f>
        <v>0</v>
      </c>
      <c r="Q189" s="74">
        <f>ноя.23!G187</f>
        <v>0</v>
      </c>
      <c r="R189" s="74">
        <f>дек.23!G187</f>
        <v>0</v>
      </c>
    </row>
    <row r="190" spans="1:18">
      <c r="A190" s="20"/>
      <c r="B190" s="158"/>
      <c r="C190" s="13">
        <v>185</v>
      </c>
      <c r="D190" s="149">
        <v>0</v>
      </c>
      <c r="E190" s="150">
        <f t="shared" si="2"/>
        <v>0</v>
      </c>
      <c r="F190" s="73">
        <f>янв.23!H188+фев.23!H188+мар.23!H188+апр.23!H188+май.23!H188+июн.23!H188+июл.23!H188+авг.23!H188+сен.23!H188+окт.23!H188+ноя.23!H188+дек.23!H188</f>
        <v>0</v>
      </c>
      <c r="G190" s="74">
        <f>янв.23!G188</f>
        <v>0</v>
      </c>
      <c r="H190" s="74">
        <f>фев.23!G188</f>
        <v>0</v>
      </c>
      <c r="I190" s="74">
        <f>мар.23!G188</f>
        <v>0</v>
      </c>
      <c r="J190" s="74">
        <f>апр.23!G188</f>
        <v>0</v>
      </c>
      <c r="K190" s="74">
        <f>май.23!G188</f>
        <v>0</v>
      </c>
      <c r="L190" s="74">
        <f>июн.23!G188</f>
        <v>0</v>
      </c>
      <c r="M190" s="74">
        <f>июл.23!G188</f>
        <v>0</v>
      </c>
      <c r="N190" s="74">
        <f>авг.23!G188</f>
        <v>0</v>
      </c>
      <c r="O190" s="74">
        <f>сен.23!G188</f>
        <v>0</v>
      </c>
      <c r="P190" s="74">
        <f>окт.23!G188</f>
        <v>0</v>
      </c>
      <c r="Q190" s="74">
        <f>ноя.23!G188</f>
        <v>0</v>
      </c>
      <c r="R190" s="74">
        <f>дек.23!G188</f>
        <v>0</v>
      </c>
    </row>
    <row r="191" spans="1:18">
      <c r="A191" s="20"/>
      <c r="B191" s="158"/>
      <c r="C191" s="13">
        <v>186</v>
      </c>
      <c r="D191" s="149">
        <v>0</v>
      </c>
      <c r="E191" s="150">
        <f t="shared" si="2"/>
        <v>0</v>
      </c>
      <c r="F191" s="73">
        <f>янв.23!H189+фев.23!H189+мар.23!H189+апр.23!H189+май.23!H189+июн.23!H189+июл.23!H189+авг.23!H189+сен.23!H189+окт.23!H189+ноя.23!H189+дек.23!H189</f>
        <v>0</v>
      </c>
      <c r="G191" s="74">
        <f>янв.23!G189</f>
        <v>0</v>
      </c>
      <c r="H191" s="74">
        <f>фев.23!G189</f>
        <v>0</v>
      </c>
      <c r="I191" s="74">
        <f>мар.23!G189</f>
        <v>0</v>
      </c>
      <c r="J191" s="74">
        <f>апр.23!G189</f>
        <v>0</v>
      </c>
      <c r="K191" s="74">
        <f>май.23!G189</f>
        <v>0</v>
      </c>
      <c r="L191" s="74">
        <f>июн.23!G189</f>
        <v>0</v>
      </c>
      <c r="M191" s="74">
        <f>июл.23!G189</f>
        <v>0</v>
      </c>
      <c r="N191" s="74">
        <f>авг.23!G189</f>
        <v>0</v>
      </c>
      <c r="O191" s="74">
        <f>сен.23!G189</f>
        <v>0</v>
      </c>
      <c r="P191" s="74">
        <f>окт.23!G189</f>
        <v>0</v>
      </c>
      <c r="Q191" s="74">
        <f>ноя.23!G189</f>
        <v>0</v>
      </c>
      <c r="R191" s="74">
        <f>дек.23!G189</f>
        <v>0</v>
      </c>
    </row>
    <row r="192" spans="1:18">
      <c r="A192" s="20"/>
      <c r="B192" s="158"/>
      <c r="C192" s="13">
        <v>187</v>
      </c>
      <c r="D192" s="149">
        <v>-8560.56</v>
      </c>
      <c r="E192" s="150">
        <f t="shared" si="2"/>
        <v>-12369.740000000002</v>
      </c>
      <c r="F192" s="73">
        <f>янв.23!H190+фев.23!H190+мар.23!H190+апр.23!H190+май.23!H190+июн.23!H190+июл.23!H190+авг.23!H190+сен.23!H190+окт.23!H190+ноя.23!H190+дек.23!H190</f>
        <v>36772.720000000001</v>
      </c>
      <c r="G192" s="74">
        <f>янв.23!G190</f>
        <v>7719.31</v>
      </c>
      <c r="H192" s="74">
        <f>фев.23!G190</f>
        <v>5377.27</v>
      </c>
      <c r="I192" s="74">
        <f>мар.23!G190</f>
        <v>6211.79</v>
      </c>
      <c r="J192" s="74">
        <f>апр.23!G190</f>
        <v>1494.0600000000002</v>
      </c>
      <c r="K192" s="74">
        <f>май.23!G190</f>
        <v>922.0100000000001</v>
      </c>
      <c r="L192" s="74">
        <f>июн.23!G190</f>
        <v>565.32000000000005</v>
      </c>
      <c r="M192" s="74">
        <f>июл.23!G190</f>
        <v>1016.23</v>
      </c>
      <c r="N192" s="74">
        <f>авг.23!G190</f>
        <v>1514.25</v>
      </c>
      <c r="O192" s="74">
        <f>сен.23!G190</f>
        <v>1096.99</v>
      </c>
      <c r="P192" s="74">
        <f>окт.23!G190</f>
        <v>2294.9300000000003</v>
      </c>
      <c r="Q192" s="74">
        <f>ноя.23!G190</f>
        <v>5680.1200000000008</v>
      </c>
      <c r="R192" s="74">
        <f>дек.23!G190</f>
        <v>6689.6200000000008</v>
      </c>
    </row>
    <row r="193" spans="1:18">
      <c r="A193" s="20"/>
      <c r="B193" s="158"/>
      <c r="C193" s="13">
        <v>188</v>
      </c>
      <c r="D193" s="149">
        <v>-23918.66</v>
      </c>
      <c r="E193" s="150">
        <f t="shared" si="2"/>
        <v>-29443.99</v>
      </c>
      <c r="F193" s="73">
        <f>янв.23!H191+фев.23!H191+мар.23!H191+апр.23!H191+май.23!H191+июн.23!H191+июл.23!H191+авг.23!H191+сен.23!H191+окт.23!H191+ноя.23!H191+дек.23!H191</f>
        <v>0</v>
      </c>
      <c r="G193" s="74">
        <f>янв.23!G191</f>
        <v>2079.5700000000002</v>
      </c>
      <c r="H193" s="74">
        <f>фев.23!G191</f>
        <v>881.63000000000011</v>
      </c>
      <c r="I193" s="74">
        <f>мар.23!G191</f>
        <v>1049.8800000000001</v>
      </c>
      <c r="J193" s="74">
        <f>апр.23!G191</f>
        <v>242.28000000000003</v>
      </c>
      <c r="K193" s="74">
        <f>май.23!G191</f>
        <v>262.47000000000003</v>
      </c>
      <c r="L193" s="74">
        <f>июн.23!G191</f>
        <v>242.28000000000003</v>
      </c>
      <c r="M193" s="74">
        <f>июл.23!G191</f>
        <v>0</v>
      </c>
      <c r="N193" s="74">
        <f>авг.23!G191</f>
        <v>0</v>
      </c>
      <c r="O193" s="74">
        <f>сен.23!G191</f>
        <v>0</v>
      </c>
      <c r="P193" s="74">
        <f>окт.23!G191</f>
        <v>0</v>
      </c>
      <c r="Q193" s="74">
        <f>ноя.23!G191</f>
        <v>652.81000000000006</v>
      </c>
      <c r="R193" s="74">
        <f>дек.23!G191</f>
        <v>114.41000000000001</v>
      </c>
    </row>
    <row r="194" spans="1:18">
      <c r="A194" s="20"/>
      <c r="B194" s="158"/>
      <c r="C194" s="13">
        <v>189</v>
      </c>
      <c r="D194" s="149">
        <v>358.31</v>
      </c>
      <c r="E194" s="150">
        <f t="shared" si="2"/>
        <v>-2157.12</v>
      </c>
      <c r="F194" s="73">
        <f>янв.23!H192+фев.23!H192+мар.23!H192+апр.23!H192+май.23!H192+июн.23!H192+июл.23!H192+авг.23!H192+сен.23!H192+окт.23!H192+ноя.23!H192+дек.23!H192</f>
        <v>5500</v>
      </c>
      <c r="G194" s="74">
        <f>янв.23!G192</f>
        <v>0</v>
      </c>
      <c r="H194" s="74">
        <f>фев.23!G192</f>
        <v>74.03</v>
      </c>
      <c r="I194" s="74">
        <f>мар.23!G192</f>
        <v>558.59</v>
      </c>
      <c r="J194" s="74">
        <f>апр.23!G192</f>
        <v>747.03000000000009</v>
      </c>
      <c r="K194" s="74">
        <f>май.23!G192</f>
        <v>2517.02</v>
      </c>
      <c r="L194" s="74">
        <f>июн.23!G192</f>
        <v>1197.94</v>
      </c>
      <c r="M194" s="74">
        <f>июл.23!G192</f>
        <v>0</v>
      </c>
      <c r="N194" s="74">
        <f>авг.23!G192</f>
        <v>1810.3700000000001</v>
      </c>
      <c r="O194" s="74">
        <f>сен.23!G192</f>
        <v>423.99</v>
      </c>
      <c r="P194" s="74">
        <f>окт.23!G192</f>
        <v>679.73</v>
      </c>
      <c r="Q194" s="74">
        <f>ноя.23!G192</f>
        <v>6.73</v>
      </c>
      <c r="R194" s="74">
        <f>дек.23!G192</f>
        <v>0</v>
      </c>
    </row>
    <row r="195" spans="1:18">
      <c r="A195" s="20"/>
      <c r="B195" s="158" t="s">
        <v>42</v>
      </c>
      <c r="C195" s="13">
        <v>190</v>
      </c>
      <c r="D195" s="149">
        <v>0</v>
      </c>
      <c r="E195" s="150">
        <f t="shared" si="2"/>
        <v>0</v>
      </c>
      <c r="F195" s="73">
        <f>янв.23!H193+фев.23!H193+мар.23!H193+апр.23!H193+май.23!H193+июн.23!H193+июл.23!H193+авг.23!H193+сен.23!H193+окт.23!H193+ноя.23!H193+дек.23!H193</f>
        <v>0</v>
      </c>
      <c r="G195" s="74">
        <f>янв.23!G193</f>
        <v>0</v>
      </c>
      <c r="H195" s="74">
        <f>фев.23!G193</f>
        <v>0</v>
      </c>
      <c r="I195" s="74">
        <f>мар.23!G193</f>
        <v>0</v>
      </c>
      <c r="J195" s="74">
        <f>апр.23!G193</f>
        <v>0</v>
      </c>
      <c r="K195" s="74">
        <f>май.23!G193</f>
        <v>0</v>
      </c>
      <c r="L195" s="74">
        <f>июн.23!G193</f>
        <v>0</v>
      </c>
      <c r="M195" s="74">
        <f>июл.23!G193</f>
        <v>0</v>
      </c>
      <c r="N195" s="74">
        <f>авг.23!G193</f>
        <v>0</v>
      </c>
      <c r="O195" s="74">
        <f>сен.23!G193</f>
        <v>0</v>
      </c>
      <c r="P195" s="74">
        <f>окт.23!G193</f>
        <v>0</v>
      </c>
      <c r="Q195" s="74">
        <f>ноя.23!G193</f>
        <v>0</v>
      </c>
      <c r="R195" s="74">
        <f>дек.23!G193</f>
        <v>0</v>
      </c>
    </row>
    <row r="196" spans="1:18">
      <c r="A196" s="20"/>
      <c r="B196" s="158"/>
      <c r="C196" s="13">
        <v>191</v>
      </c>
      <c r="D196" s="149">
        <v>0</v>
      </c>
      <c r="E196" s="150">
        <f t="shared" si="2"/>
        <v>0</v>
      </c>
      <c r="F196" s="73">
        <f>янв.23!H194+фев.23!H194+мар.23!H194+апр.23!H194+май.23!H194+июн.23!H194+июл.23!H194+авг.23!H194+сен.23!H194+окт.23!H194+ноя.23!H194+дек.23!H194</f>
        <v>0</v>
      </c>
      <c r="G196" s="74">
        <f>янв.23!G194</f>
        <v>0</v>
      </c>
      <c r="H196" s="74">
        <f>фев.23!G194</f>
        <v>0</v>
      </c>
      <c r="I196" s="74">
        <f>мар.23!G194</f>
        <v>0</v>
      </c>
      <c r="J196" s="74">
        <f>апр.23!G194</f>
        <v>0</v>
      </c>
      <c r="K196" s="74">
        <f>май.23!G194</f>
        <v>0</v>
      </c>
      <c r="L196" s="74">
        <f>июн.23!G194</f>
        <v>0</v>
      </c>
      <c r="M196" s="74">
        <f>июл.23!G194</f>
        <v>0</v>
      </c>
      <c r="N196" s="74">
        <f>авг.23!G194</f>
        <v>0</v>
      </c>
      <c r="O196" s="74">
        <f>сен.23!G194</f>
        <v>0</v>
      </c>
      <c r="P196" s="74">
        <f>окт.23!G194</f>
        <v>0</v>
      </c>
      <c r="Q196" s="74">
        <f>ноя.23!G194</f>
        <v>0</v>
      </c>
      <c r="R196" s="74">
        <f>дек.23!G194</f>
        <v>0</v>
      </c>
    </row>
    <row r="197" spans="1:18">
      <c r="A197" s="20"/>
      <c r="B197" s="158"/>
      <c r="C197" s="13">
        <v>192</v>
      </c>
      <c r="D197" s="149">
        <v>77.09</v>
      </c>
      <c r="E197" s="150">
        <f t="shared" si="2"/>
        <v>1001.0999999999989</v>
      </c>
      <c r="F197" s="73">
        <f>янв.23!H195+фев.23!H195+мар.23!H195+апр.23!H195+май.23!H195+июн.23!H195+июл.23!H195+авг.23!H195+сен.23!H195+окт.23!H195+ноя.23!H195+дек.23!H195</f>
        <v>8751</v>
      </c>
      <c r="G197" s="74">
        <f>янв.23!G195</f>
        <v>0</v>
      </c>
      <c r="H197" s="74">
        <f>фев.23!G195</f>
        <v>0</v>
      </c>
      <c r="I197" s="74">
        <f>мар.23!G195</f>
        <v>0</v>
      </c>
      <c r="J197" s="74">
        <f>апр.23!G195</f>
        <v>53.84</v>
      </c>
      <c r="K197" s="74">
        <f>май.23!G195</f>
        <v>1258.51</v>
      </c>
      <c r="L197" s="74">
        <f>июн.23!G195</f>
        <v>1332.5400000000002</v>
      </c>
      <c r="M197" s="74">
        <f>июл.23!G195</f>
        <v>1090.26</v>
      </c>
      <c r="N197" s="74">
        <f>авг.23!G195</f>
        <v>1231.5900000000001</v>
      </c>
      <c r="O197" s="74">
        <f>сен.23!G195</f>
        <v>1144.1000000000001</v>
      </c>
      <c r="P197" s="74">
        <f>окт.23!G195</f>
        <v>1103.72</v>
      </c>
      <c r="Q197" s="74">
        <f>ноя.23!G195</f>
        <v>0</v>
      </c>
      <c r="R197" s="74">
        <f>дек.23!G195</f>
        <v>612.43000000000006</v>
      </c>
    </row>
    <row r="198" spans="1:18">
      <c r="A198" s="20"/>
      <c r="B198" s="158"/>
      <c r="C198" s="13">
        <v>193</v>
      </c>
      <c r="D198" s="149">
        <v>1040.43</v>
      </c>
      <c r="E198" s="150">
        <f t="shared" si="2"/>
        <v>3699.9800000000014</v>
      </c>
      <c r="F198" s="73">
        <f>янв.23!H196+фев.23!H196+мар.23!H196+апр.23!H196+май.23!H196+июн.23!H196+июл.23!H196+авг.23!H196+сен.23!H196+окт.23!H196+ноя.23!H196+дек.23!H196</f>
        <v>10500</v>
      </c>
      <c r="G198" s="74">
        <f>янв.23!G196</f>
        <v>0</v>
      </c>
      <c r="H198" s="74">
        <f>фев.23!G196</f>
        <v>33.650000000000006</v>
      </c>
      <c r="I198" s="74">
        <f>мар.23!G196</f>
        <v>13.46</v>
      </c>
      <c r="J198" s="74">
        <f>апр.23!G196</f>
        <v>363.42</v>
      </c>
      <c r="K198" s="74">
        <f>май.23!G196</f>
        <v>1689.23</v>
      </c>
      <c r="L198" s="74">
        <f>июн.23!G196</f>
        <v>0</v>
      </c>
      <c r="M198" s="74">
        <f>июл.23!G196</f>
        <v>2860.25</v>
      </c>
      <c r="N198" s="74">
        <f>авг.23!G196</f>
        <v>1655.5800000000002</v>
      </c>
      <c r="O198" s="74">
        <f>сен.23!G196</f>
        <v>524.94000000000005</v>
      </c>
      <c r="P198" s="74">
        <f>окт.23!G196</f>
        <v>699.92000000000007</v>
      </c>
      <c r="Q198" s="74">
        <f>ноя.23!G196</f>
        <v>0</v>
      </c>
      <c r="R198" s="74">
        <f>дек.23!G196</f>
        <v>0</v>
      </c>
    </row>
    <row r="199" spans="1:18">
      <c r="A199" s="20"/>
      <c r="B199" s="158"/>
      <c r="C199" s="13">
        <v>194</v>
      </c>
      <c r="D199" s="149">
        <v>2314.12</v>
      </c>
      <c r="E199" s="150">
        <f t="shared" si="2"/>
        <v>2413.8999999999983</v>
      </c>
      <c r="F199" s="73">
        <f>янв.23!H197+фев.23!H197+мар.23!H197+апр.23!H197+май.23!H197+июн.23!H197+июл.23!H197+авг.23!H197+сен.23!H197+окт.23!H197+ноя.23!H197+дек.23!H197</f>
        <v>15000</v>
      </c>
      <c r="G199" s="74">
        <f>янв.23!G197</f>
        <v>242.28000000000003</v>
      </c>
      <c r="H199" s="74">
        <f>фев.23!G197</f>
        <v>174.98000000000002</v>
      </c>
      <c r="I199" s="74">
        <f>мар.23!G197</f>
        <v>0</v>
      </c>
      <c r="J199" s="74">
        <f>апр.23!G197</f>
        <v>1036.42</v>
      </c>
      <c r="K199" s="74">
        <f>май.23!G197</f>
        <v>2564.13</v>
      </c>
      <c r="L199" s="74">
        <f>июн.23!G197</f>
        <v>3391.92</v>
      </c>
      <c r="M199" s="74">
        <f>июл.23!G197</f>
        <v>3728.42</v>
      </c>
      <c r="N199" s="74">
        <f>авг.23!G197</f>
        <v>2348.77</v>
      </c>
      <c r="O199" s="74">
        <f>сен.23!G197</f>
        <v>531.67000000000007</v>
      </c>
      <c r="P199" s="74">
        <f>окт.23!G197</f>
        <v>511.48</v>
      </c>
      <c r="Q199" s="74">
        <f>ноя.23!G197</f>
        <v>195.17000000000002</v>
      </c>
      <c r="R199" s="74">
        <f>дек.23!G197</f>
        <v>174.98000000000002</v>
      </c>
    </row>
    <row r="200" spans="1:18">
      <c r="A200" s="20"/>
      <c r="B200" s="158"/>
      <c r="C200" s="13">
        <v>195</v>
      </c>
      <c r="D200" s="149">
        <v>0</v>
      </c>
      <c r="E200" s="150">
        <f t="shared" si="2"/>
        <v>0</v>
      </c>
      <c r="F200" s="73">
        <f>янв.23!H198+фев.23!H198+мар.23!H198+апр.23!H198+май.23!H198+июн.23!H198+июл.23!H198+авг.23!H198+сен.23!H198+окт.23!H198+ноя.23!H198+дек.23!H198</f>
        <v>0</v>
      </c>
      <c r="G200" s="74">
        <f>янв.23!G198</f>
        <v>0</v>
      </c>
      <c r="H200" s="74">
        <f>фев.23!G198</f>
        <v>0</v>
      </c>
      <c r="I200" s="74">
        <f>мар.23!G198</f>
        <v>0</v>
      </c>
      <c r="J200" s="74">
        <f>апр.23!G198</f>
        <v>0</v>
      </c>
      <c r="K200" s="74">
        <f>май.23!G198</f>
        <v>0</v>
      </c>
      <c r="L200" s="74">
        <f>июн.23!G198</f>
        <v>0</v>
      </c>
      <c r="M200" s="74">
        <f>июл.23!G198</f>
        <v>0</v>
      </c>
      <c r="N200" s="74">
        <f>авг.23!G198</f>
        <v>0</v>
      </c>
      <c r="O200" s="74">
        <f>сен.23!G198</f>
        <v>0</v>
      </c>
      <c r="P200" s="74">
        <f>окт.23!G198</f>
        <v>0</v>
      </c>
      <c r="Q200" s="74">
        <f>ноя.23!G198</f>
        <v>0</v>
      </c>
      <c r="R200" s="74">
        <f>дек.23!G198</f>
        <v>0</v>
      </c>
    </row>
    <row r="201" spans="1:18">
      <c r="A201" s="20"/>
      <c r="B201" s="158"/>
      <c r="C201" s="13">
        <v>196</v>
      </c>
      <c r="D201" s="149">
        <v>-23.72</v>
      </c>
      <c r="E201" s="150">
        <f t="shared" si="2"/>
        <v>-6721.3399999999983</v>
      </c>
      <c r="F201" s="73">
        <f>янв.23!H199+фев.23!H199+мар.23!H199+апр.23!H199+май.23!H199+июн.23!H199+июл.23!H199+авг.23!H199+сен.23!H199+окт.23!H199+ноя.23!H199+дек.23!H199</f>
        <v>6617.9600000000009</v>
      </c>
      <c r="G201" s="74">
        <f>янв.23!G199</f>
        <v>0</v>
      </c>
      <c r="H201" s="74">
        <f>фев.23!G199</f>
        <v>80.760000000000005</v>
      </c>
      <c r="I201" s="74">
        <f>мар.23!G199</f>
        <v>1527.71</v>
      </c>
      <c r="J201" s="74">
        <f>апр.23!G199</f>
        <v>215.36</v>
      </c>
      <c r="K201" s="74">
        <f>май.23!G199</f>
        <v>87.490000000000009</v>
      </c>
      <c r="L201" s="74">
        <f>июн.23!G199</f>
        <v>0</v>
      </c>
      <c r="M201" s="74">
        <f>июл.23!G199</f>
        <v>6.73</v>
      </c>
      <c r="N201" s="74">
        <f>авг.23!G199</f>
        <v>13.46</v>
      </c>
      <c r="O201" s="74">
        <f>сен.23!G199</f>
        <v>0</v>
      </c>
      <c r="P201" s="74">
        <f>окт.23!G199</f>
        <v>254.34</v>
      </c>
      <c r="Q201" s="74">
        <f>ноя.23!G199</f>
        <v>4432.1099999999997</v>
      </c>
      <c r="R201" s="74">
        <f>дек.23!G199</f>
        <v>6697.62</v>
      </c>
    </row>
    <row r="202" spans="1:18">
      <c r="A202" s="20"/>
      <c r="B202" s="158"/>
      <c r="C202" s="13">
        <v>197</v>
      </c>
      <c r="D202" s="149">
        <v>0</v>
      </c>
      <c r="E202" s="150">
        <f t="shared" si="2"/>
        <v>0</v>
      </c>
      <c r="F202" s="73">
        <f>янв.23!H200+фев.23!H200+мар.23!H200+апр.23!H200+май.23!H200+июн.23!H200+июл.23!H200+авг.23!H200+сен.23!H200+окт.23!H200+ноя.23!H200+дек.23!H200</f>
        <v>0</v>
      </c>
      <c r="G202" s="74">
        <f>янв.23!G200</f>
        <v>0</v>
      </c>
      <c r="H202" s="74">
        <f>фев.23!G200</f>
        <v>0</v>
      </c>
      <c r="I202" s="74">
        <f>мар.23!G200</f>
        <v>0</v>
      </c>
      <c r="J202" s="74">
        <f>апр.23!G200</f>
        <v>0</v>
      </c>
      <c r="K202" s="74">
        <f>май.23!G200</f>
        <v>0</v>
      </c>
      <c r="L202" s="74">
        <f>июн.23!G200</f>
        <v>0</v>
      </c>
      <c r="M202" s="74">
        <f>июл.23!G200</f>
        <v>0</v>
      </c>
      <c r="N202" s="74">
        <f>авг.23!G200</f>
        <v>0</v>
      </c>
      <c r="O202" s="74">
        <f>сен.23!G200</f>
        <v>0</v>
      </c>
      <c r="P202" s="74">
        <f>окт.23!G200</f>
        <v>0</v>
      </c>
      <c r="Q202" s="74">
        <f>ноя.23!G200</f>
        <v>0</v>
      </c>
      <c r="R202" s="74">
        <f>дек.23!G200</f>
        <v>0</v>
      </c>
    </row>
    <row r="203" spans="1:18">
      <c r="A203" s="20"/>
      <c r="B203" s="158"/>
      <c r="C203" s="13">
        <v>198</v>
      </c>
      <c r="D203" s="149">
        <v>0</v>
      </c>
      <c r="E203" s="150">
        <f t="shared" si="2"/>
        <v>0</v>
      </c>
      <c r="F203" s="73">
        <f>янв.23!H201+фев.23!H201+мар.23!H201+апр.23!H201+май.23!H201+июн.23!H201+июл.23!H201+авг.23!H201+сен.23!H201+окт.23!H201+ноя.23!H201+дек.23!H201</f>
        <v>0</v>
      </c>
      <c r="G203" s="74">
        <f>янв.23!G201</f>
        <v>0</v>
      </c>
      <c r="H203" s="74">
        <f>фев.23!G201</f>
        <v>0</v>
      </c>
      <c r="I203" s="74">
        <f>мар.23!G201</f>
        <v>0</v>
      </c>
      <c r="J203" s="74">
        <f>апр.23!G201</f>
        <v>0</v>
      </c>
      <c r="K203" s="74">
        <f>май.23!G201</f>
        <v>0</v>
      </c>
      <c r="L203" s="74">
        <f>июн.23!G201</f>
        <v>0</v>
      </c>
      <c r="M203" s="74">
        <f>июл.23!G201</f>
        <v>0</v>
      </c>
      <c r="N203" s="74">
        <f>авг.23!G201</f>
        <v>0</v>
      </c>
      <c r="O203" s="74">
        <f>сен.23!G201</f>
        <v>0</v>
      </c>
      <c r="P203" s="74">
        <f>окт.23!G201</f>
        <v>0</v>
      </c>
      <c r="Q203" s="74">
        <f>ноя.23!G201</f>
        <v>0</v>
      </c>
      <c r="R203" s="74">
        <f>дек.23!G201</f>
        <v>0</v>
      </c>
    </row>
    <row r="204" spans="1:18">
      <c r="A204" s="20"/>
      <c r="B204" s="158"/>
      <c r="C204" s="13">
        <v>199</v>
      </c>
      <c r="D204" s="149">
        <v>0</v>
      </c>
      <c r="E204" s="150">
        <f t="shared" si="2"/>
        <v>0</v>
      </c>
      <c r="F204" s="73">
        <f>янв.23!H202+фев.23!H202+мар.23!H202+апр.23!H202+май.23!H202+июн.23!H202+июл.23!H202+авг.23!H202+сен.23!H202+окт.23!H202+ноя.23!H202+дек.23!H202</f>
        <v>0</v>
      </c>
      <c r="G204" s="74">
        <f>янв.23!G202</f>
        <v>0</v>
      </c>
      <c r="H204" s="74">
        <f>фев.23!G202</f>
        <v>0</v>
      </c>
      <c r="I204" s="74">
        <f>мар.23!G202</f>
        <v>0</v>
      </c>
      <c r="J204" s="74">
        <f>апр.23!G202</f>
        <v>0</v>
      </c>
      <c r="K204" s="74">
        <f>май.23!G202</f>
        <v>0</v>
      </c>
      <c r="L204" s="74">
        <f>июн.23!G202</f>
        <v>0</v>
      </c>
      <c r="M204" s="74">
        <f>июл.23!G202</f>
        <v>0</v>
      </c>
      <c r="N204" s="74">
        <f>авг.23!G202</f>
        <v>0</v>
      </c>
      <c r="O204" s="74">
        <f>сен.23!G202</f>
        <v>0</v>
      </c>
      <c r="P204" s="74">
        <f>окт.23!G202</f>
        <v>0</v>
      </c>
      <c r="Q204" s="74">
        <f>ноя.23!G202</f>
        <v>0</v>
      </c>
      <c r="R204" s="74">
        <f>дек.23!G202</f>
        <v>0</v>
      </c>
    </row>
    <row r="205" spans="1:18">
      <c r="A205" s="20"/>
      <c r="B205" s="158"/>
      <c r="C205" s="13">
        <v>200</v>
      </c>
      <c r="D205" s="149">
        <v>-4767.72</v>
      </c>
      <c r="E205" s="150">
        <f t="shared" si="2"/>
        <v>-4767.72</v>
      </c>
      <c r="F205" s="73">
        <f>янв.23!H203+фев.23!H203+мар.23!H203+апр.23!H203+май.23!H203+июн.23!H203+июл.23!H203+авг.23!H203+сен.23!H203+окт.23!H203+ноя.23!H203+дек.23!H203</f>
        <v>0</v>
      </c>
      <c r="G205" s="74">
        <f>янв.23!G203</f>
        <v>0</v>
      </c>
      <c r="H205" s="74">
        <f>фев.23!G203</f>
        <v>0</v>
      </c>
      <c r="I205" s="74">
        <f>мар.23!G203</f>
        <v>0</v>
      </c>
      <c r="J205" s="74">
        <f>апр.23!G203</f>
        <v>0</v>
      </c>
      <c r="K205" s="74">
        <f>май.23!G203</f>
        <v>0</v>
      </c>
      <c r="L205" s="74">
        <f>июн.23!G203</f>
        <v>0</v>
      </c>
      <c r="M205" s="74">
        <f>июл.23!G203</f>
        <v>0</v>
      </c>
      <c r="N205" s="74">
        <f>авг.23!G203</f>
        <v>0</v>
      </c>
      <c r="O205" s="74">
        <f>сен.23!G203</f>
        <v>0</v>
      </c>
      <c r="P205" s="74">
        <f>окт.23!G203</f>
        <v>0</v>
      </c>
      <c r="Q205" s="74">
        <f>ноя.23!G203</f>
        <v>0</v>
      </c>
      <c r="R205" s="74">
        <f>дек.23!G203</f>
        <v>0</v>
      </c>
    </row>
    <row r="206" spans="1:18">
      <c r="A206" s="20"/>
      <c r="B206" s="158"/>
      <c r="C206" s="13">
        <v>201</v>
      </c>
      <c r="D206" s="149">
        <v>16.78</v>
      </c>
      <c r="E206" s="150">
        <f t="shared" ref="E206:E269" si="3">F206-G206-H206-I206-J206-K206-L206-M206-N206-O206-P206-Q206-R206+D206</f>
        <v>-30075.41</v>
      </c>
      <c r="F206" s="73">
        <f>янв.23!H204+фев.23!H204+мар.23!H204+апр.23!H204+май.23!H204+июн.23!H204+июл.23!H204+авг.23!H204+сен.23!H204+окт.23!H204+ноя.23!H204+дек.23!H204</f>
        <v>0</v>
      </c>
      <c r="G206" s="74">
        <f>янв.23!G204</f>
        <v>0</v>
      </c>
      <c r="H206" s="74">
        <f>фев.23!G204</f>
        <v>0</v>
      </c>
      <c r="I206" s="74">
        <f>мар.23!G204</f>
        <v>18.84</v>
      </c>
      <c r="J206" s="74">
        <f>апр.23!G204</f>
        <v>2684.7</v>
      </c>
      <c r="K206" s="74">
        <f>май.23!G204</f>
        <v>1987.62</v>
      </c>
      <c r="L206" s="74">
        <f>июн.23!G204</f>
        <v>1681.47</v>
      </c>
      <c r="M206" s="74">
        <f>июл.23!G204</f>
        <v>551.07000000000005</v>
      </c>
      <c r="N206" s="74">
        <f>авг.23!G204</f>
        <v>1012.65</v>
      </c>
      <c r="O206" s="74">
        <f>сен.23!G204</f>
        <v>268.46999999999997</v>
      </c>
      <c r="P206" s="74">
        <f>окт.23!G204</f>
        <v>5534.25</v>
      </c>
      <c r="Q206" s="74">
        <f>ноя.23!G204</f>
        <v>7366.44</v>
      </c>
      <c r="R206" s="74">
        <f>дек.23!G204</f>
        <v>8986.68</v>
      </c>
    </row>
    <row r="207" spans="1:18">
      <c r="A207" s="20"/>
      <c r="B207" s="158"/>
      <c r="C207" s="13">
        <v>202</v>
      </c>
      <c r="D207" s="149">
        <v>5900.8</v>
      </c>
      <c r="E207" s="150">
        <f t="shared" si="3"/>
        <v>5221.07</v>
      </c>
      <c r="F207" s="73">
        <f>янв.23!H205+фев.23!H205+мар.23!H205+апр.23!H205+май.23!H205+июн.23!H205+июл.23!H205+авг.23!H205+сен.23!H205+окт.23!H205+ноя.23!H205+дек.23!H205</f>
        <v>0</v>
      </c>
      <c r="G207" s="74">
        <f>янв.23!G205</f>
        <v>0</v>
      </c>
      <c r="H207" s="74">
        <f>фев.23!G205</f>
        <v>0</v>
      </c>
      <c r="I207" s="74">
        <f>мар.23!G205</f>
        <v>0</v>
      </c>
      <c r="J207" s="74">
        <f>апр.23!G205</f>
        <v>100.95</v>
      </c>
      <c r="K207" s="74">
        <f>май.23!G205</f>
        <v>208.63000000000002</v>
      </c>
      <c r="L207" s="74">
        <f>июн.23!G205</f>
        <v>74.03</v>
      </c>
      <c r="M207" s="74">
        <f>июл.23!G205</f>
        <v>60.570000000000007</v>
      </c>
      <c r="N207" s="74">
        <f>авг.23!G205</f>
        <v>20.190000000000001</v>
      </c>
      <c r="O207" s="74">
        <f>сен.23!G205</f>
        <v>100.95</v>
      </c>
      <c r="P207" s="74">
        <f>окт.23!G205</f>
        <v>114.41000000000001</v>
      </c>
      <c r="Q207" s="74">
        <f>ноя.23!G205</f>
        <v>0</v>
      </c>
      <c r="R207" s="74">
        <f>дек.23!G205</f>
        <v>0</v>
      </c>
    </row>
    <row r="208" spans="1:18">
      <c r="A208" s="20"/>
      <c r="B208" s="158"/>
      <c r="C208" s="13">
        <v>203</v>
      </c>
      <c r="D208" s="149">
        <v>-5730.77</v>
      </c>
      <c r="E208" s="150">
        <f t="shared" si="3"/>
        <v>-2516.9899999999989</v>
      </c>
      <c r="F208" s="73">
        <f>янв.23!H206+фев.23!H206+мар.23!H206+апр.23!H206+май.23!H206+июн.23!H206+июл.23!H206+авг.23!H206+сен.23!H206+окт.23!H206+ноя.23!H206+дек.23!H206</f>
        <v>6000</v>
      </c>
      <c r="G208" s="74">
        <f>янв.23!G206</f>
        <v>0</v>
      </c>
      <c r="H208" s="74">
        <f>фев.23!G206</f>
        <v>33.650000000000006</v>
      </c>
      <c r="I208" s="74">
        <f>мар.23!G206</f>
        <v>0</v>
      </c>
      <c r="J208" s="74">
        <f>апр.23!G206</f>
        <v>33.650000000000006</v>
      </c>
      <c r="K208" s="74">
        <f>май.23!G206</f>
        <v>1016.23</v>
      </c>
      <c r="L208" s="74">
        <f>июн.23!G206</f>
        <v>215.36</v>
      </c>
      <c r="M208" s="74">
        <f>июл.23!G206</f>
        <v>141.33000000000001</v>
      </c>
      <c r="N208" s="74">
        <f>авг.23!G206</f>
        <v>114.41000000000001</v>
      </c>
      <c r="O208" s="74">
        <f>сен.23!G206</f>
        <v>222.09</v>
      </c>
      <c r="P208" s="74">
        <f>окт.23!G206</f>
        <v>484.56000000000006</v>
      </c>
      <c r="Q208" s="74">
        <f>ноя.23!G206</f>
        <v>457.64000000000004</v>
      </c>
      <c r="R208" s="74">
        <f>дек.23!G206</f>
        <v>67.300000000000011</v>
      </c>
    </row>
    <row r="209" spans="1:18">
      <c r="A209" s="20"/>
      <c r="B209" s="158"/>
      <c r="C209" s="13">
        <v>205</v>
      </c>
      <c r="D209" s="149">
        <v>-5.73</v>
      </c>
      <c r="E209" s="150">
        <f t="shared" si="3"/>
        <v>-5.73</v>
      </c>
      <c r="F209" s="73">
        <f>янв.23!H207+фев.23!H207+мар.23!H207+апр.23!H207+май.23!H207+июн.23!H207+июл.23!H207+авг.23!H207+сен.23!H207+окт.23!H207+ноя.23!H207+дек.23!H207</f>
        <v>0</v>
      </c>
      <c r="G209" s="74">
        <f>янв.23!G207</f>
        <v>0</v>
      </c>
      <c r="H209" s="74">
        <f>фев.23!G207</f>
        <v>0</v>
      </c>
      <c r="I209" s="74">
        <f>мар.23!G207</f>
        <v>0</v>
      </c>
      <c r="J209" s="74">
        <f>апр.23!G207</f>
        <v>0</v>
      </c>
      <c r="K209" s="74">
        <f>май.23!G207</f>
        <v>0</v>
      </c>
      <c r="L209" s="74">
        <f>июн.23!G207</f>
        <v>0</v>
      </c>
      <c r="M209" s="74">
        <f>июл.23!G207</f>
        <v>0</v>
      </c>
      <c r="N209" s="74">
        <f>авг.23!G207</f>
        <v>0</v>
      </c>
      <c r="O209" s="74">
        <f>сен.23!G207</f>
        <v>0</v>
      </c>
      <c r="P209" s="74">
        <f>окт.23!G207</f>
        <v>0</v>
      </c>
      <c r="Q209" s="74">
        <f>ноя.23!G207</f>
        <v>0</v>
      </c>
      <c r="R209" s="74">
        <f>дек.23!G207</f>
        <v>0</v>
      </c>
    </row>
    <row r="210" spans="1:18">
      <c r="A210" s="20"/>
      <c r="B210" s="158"/>
      <c r="C210" s="13">
        <v>206</v>
      </c>
      <c r="D210" s="149">
        <v>0</v>
      </c>
      <c r="E210" s="150">
        <f t="shared" si="3"/>
        <v>0</v>
      </c>
      <c r="F210" s="73">
        <f>янв.23!H208+фев.23!H208+мар.23!H208+апр.23!H208+май.23!H208+июн.23!H208+июл.23!H208+авг.23!H208+сен.23!H208+окт.23!H208+ноя.23!H208+дек.23!H208</f>
        <v>0</v>
      </c>
      <c r="G210" s="74">
        <f>янв.23!G208</f>
        <v>0</v>
      </c>
      <c r="H210" s="74">
        <f>фев.23!G208</f>
        <v>0</v>
      </c>
      <c r="I210" s="74">
        <f>мар.23!G208</f>
        <v>0</v>
      </c>
      <c r="J210" s="74">
        <f>апр.23!G208</f>
        <v>0</v>
      </c>
      <c r="K210" s="74">
        <f>май.23!G208</f>
        <v>0</v>
      </c>
      <c r="L210" s="74">
        <f>июн.23!G208</f>
        <v>0</v>
      </c>
      <c r="M210" s="74">
        <f>июл.23!G208</f>
        <v>0</v>
      </c>
      <c r="N210" s="74">
        <f>авг.23!G208</f>
        <v>0</v>
      </c>
      <c r="O210" s="74">
        <f>сен.23!G208</f>
        <v>0</v>
      </c>
      <c r="P210" s="74">
        <f>окт.23!G208</f>
        <v>0</v>
      </c>
      <c r="Q210" s="74">
        <f>ноя.23!G208</f>
        <v>0</v>
      </c>
      <c r="R210" s="74">
        <f>дек.23!G208</f>
        <v>0</v>
      </c>
    </row>
    <row r="211" spans="1:18">
      <c r="A211" s="29"/>
      <c r="B211" s="158"/>
      <c r="C211" s="13">
        <v>207</v>
      </c>
      <c r="D211" s="149">
        <v>0</v>
      </c>
      <c r="E211" s="150">
        <f t="shared" si="3"/>
        <v>0</v>
      </c>
      <c r="F211" s="73">
        <f>янв.23!H209+фев.23!H209+мар.23!H209+апр.23!H209+май.23!H209+июн.23!H209+июл.23!H209+авг.23!H209+сен.23!H209+окт.23!H209+ноя.23!H209+дек.23!H209</f>
        <v>0</v>
      </c>
      <c r="G211" s="74">
        <f>янв.23!G209</f>
        <v>0</v>
      </c>
      <c r="H211" s="74">
        <f>фев.23!G209</f>
        <v>0</v>
      </c>
      <c r="I211" s="74">
        <f>мар.23!G209</f>
        <v>0</v>
      </c>
      <c r="J211" s="74">
        <f>апр.23!G209</f>
        <v>0</v>
      </c>
      <c r="K211" s="74">
        <f>май.23!G209</f>
        <v>0</v>
      </c>
      <c r="L211" s="74">
        <f>июн.23!G209</f>
        <v>0</v>
      </c>
      <c r="M211" s="74">
        <f>июл.23!G209</f>
        <v>0</v>
      </c>
      <c r="N211" s="74">
        <f>авг.23!G209</f>
        <v>0</v>
      </c>
      <c r="O211" s="74">
        <f>сен.23!G209</f>
        <v>0</v>
      </c>
      <c r="P211" s="74">
        <f>окт.23!G209</f>
        <v>0</v>
      </c>
      <c r="Q211" s="74">
        <f>ноя.23!G209</f>
        <v>0</v>
      </c>
      <c r="R211" s="74">
        <f>дек.23!G209</f>
        <v>0</v>
      </c>
    </row>
    <row r="212" spans="1:18">
      <c r="A212" s="29"/>
      <c r="B212" s="158"/>
      <c r="C212" s="13">
        <v>208</v>
      </c>
      <c r="D212" s="149">
        <v>-5253.98</v>
      </c>
      <c r="E212" s="150">
        <f t="shared" si="3"/>
        <v>-5253.98</v>
      </c>
      <c r="F212" s="73">
        <f>янв.23!H210+фев.23!H210+мар.23!H210+апр.23!H210+май.23!H210+июн.23!H210+июл.23!H210+авг.23!H210+сен.23!H210+окт.23!H210+ноя.23!H210+дек.23!H210</f>
        <v>0</v>
      </c>
      <c r="G212" s="74">
        <f>янв.23!G210</f>
        <v>0</v>
      </c>
      <c r="H212" s="74">
        <f>фев.23!G210</f>
        <v>0</v>
      </c>
      <c r="I212" s="74">
        <f>мар.23!G210</f>
        <v>0</v>
      </c>
      <c r="J212" s="74">
        <f>апр.23!G210</f>
        <v>0</v>
      </c>
      <c r="K212" s="74">
        <f>май.23!G210</f>
        <v>0</v>
      </c>
      <c r="L212" s="74">
        <f>июн.23!G210</f>
        <v>0</v>
      </c>
      <c r="M212" s="74">
        <f>июл.23!G210</f>
        <v>0</v>
      </c>
      <c r="N212" s="74">
        <f>авг.23!G210</f>
        <v>0</v>
      </c>
      <c r="O212" s="74">
        <f>сен.23!G210</f>
        <v>0</v>
      </c>
      <c r="P212" s="74">
        <f>окт.23!G210</f>
        <v>0</v>
      </c>
      <c r="Q212" s="74">
        <f>ноя.23!G210</f>
        <v>0</v>
      </c>
      <c r="R212" s="74">
        <f>дек.23!G210</f>
        <v>0</v>
      </c>
    </row>
    <row r="213" spans="1:18">
      <c r="A213" s="20"/>
      <c r="B213" s="158"/>
      <c r="C213" s="13">
        <v>209</v>
      </c>
      <c r="D213" s="149">
        <v>-820.15</v>
      </c>
      <c r="E213" s="150">
        <f t="shared" si="3"/>
        <v>-826.8800000000009</v>
      </c>
      <c r="F213" s="73">
        <f>янв.23!H211+фев.23!H211+мар.23!H211+апр.23!H211+май.23!H211+июн.23!H211+июл.23!H211+авг.23!H211+сен.23!H211+окт.23!H211+ноя.23!H211+дек.23!H211</f>
        <v>9792.15</v>
      </c>
      <c r="G213" s="74">
        <f>янв.23!G211</f>
        <v>0</v>
      </c>
      <c r="H213" s="74">
        <f>фев.23!G211</f>
        <v>13.46</v>
      </c>
      <c r="I213" s="74">
        <f>мар.23!G211</f>
        <v>0</v>
      </c>
      <c r="J213" s="74">
        <f>апр.23!G211</f>
        <v>827.79000000000008</v>
      </c>
      <c r="K213" s="74">
        <f>май.23!G211</f>
        <v>1864.21</v>
      </c>
      <c r="L213" s="74">
        <f>июн.23!G211</f>
        <v>1191.21</v>
      </c>
      <c r="M213" s="74">
        <f>июл.23!G211</f>
        <v>1022.96</v>
      </c>
      <c r="N213" s="74">
        <f>авг.23!G211</f>
        <v>1420.0300000000002</v>
      </c>
      <c r="O213" s="74">
        <f>сен.23!G211</f>
        <v>1211.4000000000001</v>
      </c>
      <c r="P213" s="74">
        <f>окт.23!G211</f>
        <v>2059.38</v>
      </c>
      <c r="Q213" s="74">
        <f>ноя.23!G211</f>
        <v>168.25</v>
      </c>
      <c r="R213" s="74">
        <f>дек.23!G211</f>
        <v>20.190000000000001</v>
      </c>
    </row>
    <row r="214" spans="1:18">
      <c r="A214" s="20"/>
      <c r="B214" s="158"/>
      <c r="C214" s="13">
        <v>210</v>
      </c>
      <c r="D214" s="149">
        <v>-5253.98</v>
      </c>
      <c r="E214" s="150">
        <f t="shared" si="3"/>
        <v>-5253.98</v>
      </c>
      <c r="F214" s="73">
        <f>янв.23!H212+фев.23!H212+мар.23!H212+апр.23!H212+май.23!H212+июн.23!H212+июл.23!H212+авг.23!H212+сен.23!H212+окт.23!H212+ноя.23!H212+дек.23!H212</f>
        <v>0</v>
      </c>
      <c r="G214" s="74">
        <f>янв.23!G212</f>
        <v>0</v>
      </c>
      <c r="H214" s="74">
        <f>фев.23!G212</f>
        <v>0</v>
      </c>
      <c r="I214" s="74">
        <f>мар.23!G212</f>
        <v>0</v>
      </c>
      <c r="J214" s="74">
        <f>апр.23!G212</f>
        <v>0</v>
      </c>
      <c r="K214" s="74">
        <f>май.23!G212</f>
        <v>0</v>
      </c>
      <c r="L214" s="74">
        <f>июн.23!G212</f>
        <v>0</v>
      </c>
      <c r="M214" s="74">
        <f>июл.23!G212</f>
        <v>0</v>
      </c>
      <c r="N214" s="74">
        <f>авг.23!G212</f>
        <v>0</v>
      </c>
      <c r="O214" s="74">
        <f>сен.23!G212</f>
        <v>0</v>
      </c>
      <c r="P214" s="74">
        <f>окт.23!G212</f>
        <v>0</v>
      </c>
      <c r="Q214" s="74">
        <f>ноя.23!G212</f>
        <v>0</v>
      </c>
      <c r="R214" s="74">
        <f>дек.23!G212</f>
        <v>0</v>
      </c>
    </row>
    <row r="215" spans="1:18">
      <c r="A215" s="20"/>
      <c r="B215" s="158"/>
      <c r="C215" s="13">
        <v>211</v>
      </c>
      <c r="D215" s="149">
        <v>0</v>
      </c>
      <c r="E215" s="150">
        <f t="shared" si="3"/>
        <v>0</v>
      </c>
      <c r="F215" s="73">
        <f>янв.23!H213+фев.23!H213+мар.23!H213+апр.23!H213+май.23!H213+июн.23!H213+июл.23!H213+авг.23!H213+сен.23!H213+окт.23!H213+ноя.23!H213+дек.23!H213</f>
        <v>0</v>
      </c>
      <c r="G215" s="74">
        <f>янв.23!G213</f>
        <v>0</v>
      </c>
      <c r="H215" s="74">
        <f>фев.23!G213</f>
        <v>0</v>
      </c>
      <c r="I215" s="74">
        <f>мар.23!G213</f>
        <v>0</v>
      </c>
      <c r="J215" s="74">
        <f>апр.23!G213</f>
        <v>0</v>
      </c>
      <c r="K215" s="74">
        <f>май.23!G213</f>
        <v>0</v>
      </c>
      <c r="L215" s="74">
        <f>июн.23!G213</f>
        <v>0</v>
      </c>
      <c r="M215" s="74">
        <f>июл.23!G213</f>
        <v>0</v>
      </c>
      <c r="N215" s="74">
        <f>авг.23!G213</f>
        <v>0</v>
      </c>
      <c r="O215" s="74">
        <f>сен.23!G213</f>
        <v>0</v>
      </c>
      <c r="P215" s="74">
        <f>окт.23!G213</f>
        <v>0</v>
      </c>
      <c r="Q215" s="74">
        <f>ноя.23!G213</f>
        <v>0</v>
      </c>
      <c r="R215" s="74">
        <f>дек.23!G213</f>
        <v>0</v>
      </c>
    </row>
    <row r="216" spans="1:18">
      <c r="A216" s="20"/>
      <c r="B216" s="158"/>
      <c r="C216" s="13">
        <v>212</v>
      </c>
      <c r="D216" s="149">
        <v>0</v>
      </c>
      <c r="E216" s="150">
        <f t="shared" si="3"/>
        <v>-13.4600000000002</v>
      </c>
      <c r="F216" s="73">
        <f>янв.23!H214+фев.23!H214+мар.23!H214+апр.23!H214+май.23!H214+июн.23!H214+июл.23!H214+авг.23!H214+сен.23!H214+окт.23!H214+ноя.23!H214+дек.23!H214</f>
        <v>1595.01</v>
      </c>
      <c r="G216" s="74">
        <f>янв.23!G214</f>
        <v>0</v>
      </c>
      <c r="H216" s="74">
        <f>фев.23!G214</f>
        <v>0</v>
      </c>
      <c r="I216" s="74">
        <f>мар.23!G214</f>
        <v>0</v>
      </c>
      <c r="J216" s="74">
        <f>апр.23!G214</f>
        <v>0</v>
      </c>
      <c r="K216" s="74">
        <f>май.23!G214</f>
        <v>107.68</v>
      </c>
      <c r="L216" s="74">
        <f>июн.23!G214</f>
        <v>0</v>
      </c>
      <c r="M216" s="74">
        <f>июл.23!G214</f>
        <v>376.88</v>
      </c>
      <c r="N216" s="74">
        <f>авг.23!G214</f>
        <v>417.26000000000005</v>
      </c>
      <c r="O216" s="74">
        <f>сен.23!G214</f>
        <v>336.5</v>
      </c>
      <c r="P216" s="74">
        <f>окт.23!G214</f>
        <v>235.55</v>
      </c>
      <c r="Q216" s="74">
        <f>ноя.23!G214</f>
        <v>121.14000000000001</v>
      </c>
      <c r="R216" s="74">
        <f>дек.23!G214</f>
        <v>13.46</v>
      </c>
    </row>
    <row r="217" spans="1:18">
      <c r="A217" s="20"/>
      <c r="B217" s="158"/>
      <c r="C217" s="13">
        <v>213</v>
      </c>
      <c r="D217" s="149">
        <v>0</v>
      </c>
      <c r="E217" s="150">
        <f t="shared" si="3"/>
        <v>0</v>
      </c>
      <c r="F217" s="73">
        <f>янв.23!H215+фев.23!H215+мар.23!H215+апр.23!H215+май.23!H215+июн.23!H215+июл.23!H215+авг.23!H215+сен.23!H215+окт.23!H215+ноя.23!H215+дек.23!H215</f>
        <v>0</v>
      </c>
      <c r="G217" s="74">
        <f>янв.23!G215</f>
        <v>0</v>
      </c>
      <c r="H217" s="74">
        <f>фев.23!G215</f>
        <v>0</v>
      </c>
      <c r="I217" s="74">
        <f>мар.23!G215</f>
        <v>0</v>
      </c>
      <c r="J217" s="74">
        <f>апр.23!G215</f>
        <v>0</v>
      </c>
      <c r="K217" s="74">
        <f>май.23!G215</f>
        <v>0</v>
      </c>
      <c r="L217" s="74">
        <f>июн.23!G215</f>
        <v>0</v>
      </c>
      <c r="M217" s="74">
        <f>июл.23!G215</f>
        <v>0</v>
      </c>
      <c r="N217" s="74">
        <f>авг.23!G215</f>
        <v>0</v>
      </c>
      <c r="O217" s="74">
        <f>сен.23!G215</f>
        <v>0</v>
      </c>
      <c r="P217" s="74">
        <f>окт.23!G215</f>
        <v>0</v>
      </c>
      <c r="Q217" s="74">
        <f>ноя.23!G215</f>
        <v>0</v>
      </c>
      <c r="R217" s="74">
        <f>дек.23!G215</f>
        <v>0</v>
      </c>
    </row>
    <row r="218" spans="1:18">
      <c r="A218" s="20"/>
      <c r="B218" s="158"/>
      <c r="C218" s="13">
        <v>214</v>
      </c>
      <c r="D218" s="149">
        <v>0</v>
      </c>
      <c r="E218" s="150">
        <f t="shared" si="3"/>
        <v>500</v>
      </c>
      <c r="F218" s="73">
        <f>янв.23!H216+фев.23!H216+мар.23!H216+апр.23!H216+май.23!H216+июн.23!H216+июл.23!H216+авг.23!H216+сен.23!H216+окт.23!H216+ноя.23!H216+дек.23!H216</f>
        <v>500</v>
      </c>
      <c r="G218" s="74">
        <f>янв.23!G216</f>
        <v>0</v>
      </c>
      <c r="H218" s="74">
        <f>фев.23!G216</f>
        <v>0</v>
      </c>
      <c r="I218" s="74">
        <f>мар.23!G216</f>
        <v>0</v>
      </c>
      <c r="J218" s="74">
        <f>апр.23!G216</f>
        <v>0</v>
      </c>
      <c r="K218" s="74">
        <f>май.23!G216</f>
        <v>0</v>
      </c>
      <c r="L218" s="74">
        <f>июн.23!G216</f>
        <v>0</v>
      </c>
      <c r="M218" s="74">
        <f>июл.23!G216</f>
        <v>0</v>
      </c>
      <c r="N218" s="74">
        <f>авг.23!G216</f>
        <v>0</v>
      </c>
      <c r="O218" s="74">
        <f>сен.23!G216</f>
        <v>0</v>
      </c>
      <c r="P218" s="74">
        <f>окт.23!G216</f>
        <v>0</v>
      </c>
      <c r="Q218" s="74">
        <f>ноя.23!G216</f>
        <v>0</v>
      </c>
      <c r="R218" s="74">
        <f>дек.23!G216</f>
        <v>0</v>
      </c>
    </row>
    <row r="219" spans="1:18">
      <c r="A219" s="20"/>
      <c r="B219" s="158"/>
      <c r="C219" s="13">
        <v>215</v>
      </c>
      <c r="D219" s="149">
        <v>0</v>
      </c>
      <c r="E219" s="150">
        <f t="shared" si="3"/>
        <v>-33.650000000000006</v>
      </c>
      <c r="F219" s="73">
        <f>янв.23!H217+фев.23!H217+мар.23!H217+апр.23!H217+май.23!H217+июн.23!H217+июл.23!H217+авг.23!H217+сен.23!H217+окт.23!H217+ноя.23!H217+дек.23!H217</f>
        <v>0</v>
      </c>
      <c r="G219" s="74">
        <f>янв.23!G217</f>
        <v>0</v>
      </c>
      <c r="H219" s="74">
        <f>фев.23!G217</f>
        <v>0</v>
      </c>
      <c r="I219" s="74">
        <f>мар.23!G217</f>
        <v>0</v>
      </c>
      <c r="J219" s="74">
        <f>апр.23!G217</f>
        <v>0</v>
      </c>
      <c r="K219" s="74">
        <f>май.23!G217</f>
        <v>0</v>
      </c>
      <c r="L219" s="74">
        <f>июн.23!G217</f>
        <v>33.650000000000006</v>
      </c>
      <c r="M219" s="74">
        <f>июл.23!G217</f>
        <v>0</v>
      </c>
      <c r="N219" s="74">
        <f>авг.23!G217</f>
        <v>0</v>
      </c>
      <c r="O219" s="74">
        <f>сен.23!G217</f>
        <v>0</v>
      </c>
      <c r="P219" s="74">
        <f>окт.23!G217</f>
        <v>0</v>
      </c>
      <c r="Q219" s="74">
        <f>ноя.23!G217</f>
        <v>0</v>
      </c>
      <c r="R219" s="74">
        <f>дек.23!G217</f>
        <v>0</v>
      </c>
    </row>
    <row r="220" spans="1:18">
      <c r="A220" s="20"/>
      <c r="B220" s="158"/>
      <c r="C220" s="13">
        <v>216</v>
      </c>
      <c r="D220" s="149">
        <v>-18.510000000000002</v>
      </c>
      <c r="E220" s="150">
        <f t="shared" si="3"/>
        <v>-18.510000000000002</v>
      </c>
      <c r="F220" s="73">
        <f>янв.23!H218+фев.23!H218+мар.23!H218+апр.23!H218+май.23!H218+июн.23!H218+июл.23!H218+авг.23!H218+сен.23!H218+окт.23!H218+ноя.23!H218+дек.23!H218</f>
        <v>0</v>
      </c>
      <c r="G220" s="74">
        <f>янв.23!G218</f>
        <v>0</v>
      </c>
      <c r="H220" s="74">
        <f>фев.23!G218</f>
        <v>0</v>
      </c>
      <c r="I220" s="74">
        <f>мар.23!G218</f>
        <v>0</v>
      </c>
      <c r="J220" s="74">
        <f>апр.23!G218</f>
        <v>0</v>
      </c>
      <c r="K220" s="74">
        <f>май.23!G218</f>
        <v>0</v>
      </c>
      <c r="L220" s="74">
        <f>июн.23!G218</f>
        <v>0</v>
      </c>
      <c r="M220" s="74">
        <f>июл.23!G218</f>
        <v>0</v>
      </c>
      <c r="N220" s="74">
        <f>авг.23!G218</f>
        <v>0</v>
      </c>
      <c r="O220" s="74">
        <f>сен.23!G218</f>
        <v>0</v>
      </c>
      <c r="P220" s="74">
        <f>окт.23!G218</f>
        <v>0</v>
      </c>
      <c r="Q220" s="74">
        <f>ноя.23!G218</f>
        <v>0</v>
      </c>
      <c r="R220" s="74">
        <f>дек.23!G218</f>
        <v>0</v>
      </c>
    </row>
    <row r="221" spans="1:18">
      <c r="A221" s="20"/>
      <c r="B221" s="158"/>
      <c r="C221" s="13">
        <v>217</v>
      </c>
      <c r="D221" s="149">
        <v>-224.99</v>
      </c>
      <c r="E221" s="150">
        <f t="shared" si="3"/>
        <v>-310.16000000000008</v>
      </c>
      <c r="F221" s="73">
        <f>янв.23!H219+фев.23!H219+мар.23!H219+апр.23!H219+май.23!H219+июн.23!H219+июл.23!H219+авг.23!H219+сен.23!H219+окт.23!H219+ноя.23!H219+дек.23!H219</f>
        <v>6840</v>
      </c>
      <c r="G221" s="74">
        <f>янв.23!G219</f>
        <v>0</v>
      </c>
      <c r="H221" s="74">
        <f>фев.23!G219</f>
        <v>6.73</v>
      </c>
      <c r="I221" s="74">
        <f>мар.23!G219</f>
        <v>0</v>
      </c>
      <c r="J221" s="74">
        <f>апр.23!G219</f>
        <v>242.28000000000003</v>
      </c>
      <c r="K221" s="74">
        <f>май.23!G219</f>
        <v>1662.3100000000002</v>
      </c>
      <c r="L221" s="74">
        <f>июн.23!G219</f>
        <v>100.95</v>
      </c>
      <c r="M221" s="74">
        <f>июл.23!G219</f>
        <v>2146.8700000000003</v>
      </c>
      <c r="N221" s="74">
        <f>авг.23!G219</f>
        <v>370.15000000000003</v>
      </c>
      <c r="O221" s="74">
        <f>сен.23!G219</f>
        <v>1292.1600000000001</v>
      </c>
      <c r="P221" s="74">
        <f>окт.23!G219</f>
        <v>1103.72</v>
      </c>
      <c r="Q221" s="74">
        <f>ноя.23!G219</f>
        <v>0</v>
      </c>
      <c r="R221" s="74">
        <f>дек.23!G219</f>
        <v>0</v>
      </c>
    </row>
    <row r="222" spans="1:18">
      <c r="A222" s="20"/>
      <c r="B222" s="158"/>
      <c r="C222" s="13">
        <v>218</v>
      </c>
      <c r="D222" s="149">
        <v>0</v>
      </c>
      <c r="E222" s="150">
        <f t="shared" si="3"/>
        <v>0</v>
      </c>
      <c r="F222" s="73">
        <f>янв.23!H220+фев.23!H220+мар.23!H220+апр.23!H220+май.23!H220+июн.23!H220+июл.23!H220+авг.23!H220+сен.23!H220+окт.23!H220+ноя.23!H220+дек.23!H220</f>
        <v>0</v>
      </c>
      <c r="G222" s="74">
        <f>янв.23!G220</f>
        <v>0</v>
      </c>
      <c r="H222" s="74">
        <f>фев.23!G220</f>
        <v>0</v>
      </c>
      <c r="I222" s="74">
        <f>мар.23!G220</f>
        <v>0</v>
      </c>
      <c r="J222" s="74">
        <f>апр.23!G220</f>
        <v>0</v>
      </c>
      <c r="K222" s="74">
        <f>май.23!G220</f>
        <v>0</v>
      </c>
      <c r="L222" s="74">
        <f>июн.23!G220</f>
        <v>0</v>
      </c>
      <c r="M222" s="74">
        <f>июл.23!G220</f>
        <v>0</v>
      </c>
      <c r="N222" s="74">
        <f>авг.23!G220</f>
        <v>0</v>
      </c>
      <c r="O222" s="74">
        <f>сен.23!G220</f>
        <v>0</v>
      </c>
      <c r="P222" s="74">
        <f>окт.23!G220</f>
        <v>0</v>
      </c>
      <c r="Q222" s="74">
        <f>ноя.23!G220</f>
        <v>0</v>
      </c>
      <c r="R222" s="74">
        <f>дек.23!G220</f>
        <v>0</v>
      </c>
    </row>
    <row r="223" spans="1:18">
      <c r="A223" s="20"/>
      <c r="B223" s="158" t="s">
        <v>43</v>
      </c>
      <c r="C223" s="13">
        <v>219</v>
      </c>
      <c r="D223" s="149">
        <v>5657.16</v>
      </c>
      <c r="E223" s="150">
        <f t="shared" si="3"/>
        <v>-655.58000000000084</v>
      </c>
      <c r="F223" s="73">
        <f>янв.23!H221+фев.23!H221+мар.23!H221+апр.23!H221+май.23!H221+июн.23!H221+июл.23!H221+авг.23!H221+сен.23!H221+окт.23!H221+ноя.23!H221+дек.23!H221</f>
        <v>0</v>
      </c>
      <c r="G223" s="74">
        <f>янв.23!G221</f>
        <v>343.23</v>
      </c>
      <c r="H223" s="74">
        <f>фев.23!G221</f>
        <v>40.380000000000003</v>
      </c>
      <c r="I223" s="74">
        <f>мар.23!G221</f>
        <v>6.73</v>
      </c>
      <c r="J223" s="74">
        <f>апр.23!G221</f>
        <v>323.04000000000002</v>
      </c>
      <c r="K223" s="74">
        <f>май.23!G221</f>
        <v>699.92000000000007</v>
      </c>
      <c r="L223" s="74">
        <f>июн.23!G221</f>
        <v>356.69</v>
      </c>
      <c r="M223" s="74">
        <f>июл.23!G221</f>
        <v>148.06</v>
      </c>
      <c r="N223" s="74">
        <f>авг.23!G221</f>
        <v>208.63000000000002</v>
      </c>
      <c r="O223" s="74">
        <f>сен.23!G221</f>
        <v>498.02000000000004</v>
      </c>
      <c r="P223" s="74">
        <f>окт.23!G221</f>
        <v>1258.51</v>
      </c>
      <c r="Q223" s="74">
        <f>ноя.23!G221</f>
        <v>935.47</v>
      </c>
      <c r="R223" s="74">
        <f>дек.23!G221</f>
        <v>1494.0600000000002</v>
      </c>
    </row>
    <row r="224" spans="1:18">
      <c r="A224" s="20"/>
      <c r="B224" s="158"/>
      <c r="C224" s="13">
        <v>220</v>
      </c>
      <c r="D224" s="149">
        <v>0</v>
      </c>
      <c r="E224" s="150">
        <f t="shared" si="3"/>
        <v>5000</v>
      </c>
      <c r="F224" s="73">
        <f>янв.23!H222+фев.23!H222+мар.23!H222+апр.23!H222+май.23!H222+июн.23!H222+июл.23!H222+авг.23!H222+сен.23!H222+окт.23!H222+ноя.23!H222+дек.23!H222</f>
        <v>5000</v>
      </c>
      <c r="G224" s="74">
        <f>янв.23!G222</f>
        <v>0</v>
      </c>
      <c r="H224" s="74">
        <f>фев.23!G222</f>
        <v>0</v>
      </c>
      <c r="I224" s="74">
        <f>мар.23!G222</f>
        <v>0</v>
      </c>
      <c r="J224" s="74">
        <f>апр.23!G222</f>
        <v>0</v>
      </c>
      <c r="K224" s="74">
        <f>май.23!G222</f>
        <v>0</v>
      </c>
      <c r="L224" s="74">
        <f>июн.23!G222</f>
        <v>0</v>
      </c>
      <c r="M224" s="74">
        <f>июл.23!G222</f>
        <v>0</v>
      </c>
      <c r="N224" s="74">
        <f>авг.23!G222</f>
        <v>0</v>
      </c>
      <c r="O224" s="74">
        <f>сен.23!G222</f>
        <v>0</v>
      </c>
      <c r="P224" s="74">
        <f>окт.23!G222</f>
        <v>0</v>
      </c>
      <c r="Q224" s="74">
        <f>ноя.23!G222</f>
        <v>0</v>
      </c>
      <c r="R224" s="74">
        <f>дек.23!G222</f>
        <v>0</v>
      </c>
    </row>
    <row r="225" spans="1:18">
      <c r="A225" s="20"/>
      <c r="B225" s="158"/>
      <c r="C225" s="13">
        <v>221</v>
      </c>
      <c r="D225" s="149">
        <v>0</v>
      </c>
      <c r="E225" s="150">
        <f t="shared" si="3"/>
        <v>0</v>
      </c>
      <c r="F225" s="73">
        <f>янв.23!H223+фев.23!H223+мар.23!H223+апр.23!H223+май.23!H223+июн.23!H223+июл.23!H223+авг.23!H223+сен.23!H223+окт.23!H223+ноя.23!H223+дек.23!H223</f>
        <v>0</v>
      </c>
      <c r="G225" s="74">
        <f>янв.23!G223</f>
        <v>0</v>
      </c>
      <c r="H225" s="74">
        <f>фев.23!G223</f>
        <v>0</v>
      </c>
      <c r="I225" s="74">
        <f>мар.23!G223</f>
        <v>0</v>
      </c>
      <c r="J225" s="74">
        <f>апр.23!G223</f>
        <v>0</v>
      </c>
      <c r="K225" s="74">
        <f>май.23!G223</f>
        <v>0</v>
      </c>
      <c r="L225" s="74">
        <f>июн.23!G223</f>
        <v>0</v>
      </c>
      <c r="M225" s="74">
        <f>июл.23!G223</f>
        <v>0</v>
      </c>
      <c r="N225" s="74">
        <f>авг.23!G223</f>
        <v>0</v>
      </c>
      <c r="O225" s="74">
        <f>сен.23!G223</f>
        <v>0</v>
      </c>
      <c r="P225" s="74">
        <f>окт.23!G223</f>
        <v>0</v>
      </c>
      <c r="Q225" s="74">
        <f>ноя.23!G223</f>
        <v>0</v>
      </c>
      <c r="R225" s="74">
        <f>дек.23!G223</f>
        <v>0</v>
      </c>
    </row>
    <row r="226" spans="1:18">
      <c r="A226" s="20"/>
      <c r="B226" s="158"/>
      <c r="C226" s="13">
        <v>222</v>
      </c>
      <c r="D226" s="149">
        <v>0</v>
      </c>
      <c r="E226" s="150">
        <f t="shared" si="3"/>
        <v>0</v>
      </c>
      <c r="F226" s="73">
        <f>янв.23!H224+фев.23!H224+мар.23!H224+апр.23!H224+май.23!H224+июн.23!H224+июл.23!H224+авг.23!H224+сен.23!H224+окт.23!H224+ноя.23!H224+дек.23!H224</f>
        <v>0</v>
      </c>
      <c r="G226" s="74">
        <f>янв.23!G224</f>
        <v>0</v>
      </c>
      <c r="H226" s="74">
        <f>фев.23!G224</f>
        <v>0</v>
      </c>
      <c r="I226" s="74">
        <f>мар.23!G224</f>
        <v>0</v>
      </c>
      <c r="J226" s="74">
        <f>апр.23!G224</f>
        <v>0</v>
      </c>
      <c r="K226" s="74">
        <f>май.23!G224</f>
        <v>0</v>
      </c>
      <c r="L226" s="74">
        <f>июн.23!G224</f>
        <v>0</v>
      </c>
      <c r="M226" s="74">
        <f>июл.23!G224</f>
        <v>0</v>
      </c>
      <c r="N226" s="74">
        <f>авг.23!G224</f>
        <v>0</v>
      </c>
      <c r="O226" s="74">
        <f>сен.23!G224</f>
        <v>0</v>
      </c>
      <c r="P226" s="74">
        <f>окт.23!G224</f>
        <v>0</v>
      </c>
      <c r="Q226" s="74">
        <f>ноя.23!G224</f>
        <v>0</v>
      </c>
      <c r="R226" s="74">
        <f>дек.23!G224</f>
        <v>0</v>
      </c>
    </row>
    <row r="227" spans="1:18">
      <c r="A227" s="20"/>
      <c r="B227" s="158"/>
      <c r="C227" s="13">
        <v>223</v>
      </c>
      <c r="D227" s="149">
        <v>0</v>
      </c>
      <c r="E227" s="150">
        <f t="shared" si="3"/>
        <v>0</v>
      </c>
      <c r="F227" s="73">
        <f>янв.23!H225+фев.23!H225+мар.23!H225+апр.23!H225+май.23!H225+июн.23!H225+июл.23!H225+авг.23!H225+сен.23!H225+окт.23!H225+ноя.23!H225+дек.23!H225</f>
        <v>0</v>
      </c>
      <c r="G227" s="74">
        <f>янв.23!G225</f>
        <v>0</v>
      </c>
      <c r="H227" s="74">
        <f>фев.23!G225</f>
        <v>0</v>
      </c>
      <c r="I227" s="74">
        <f>мар.23!G225</f>
        <v>0</v>
      </c>
      <c r="J227" s="74">
        <f>апр.23!G225</f>
        <v>0</v>
      </c>
      <c r="K227" s="74">
        <f>май.23!G225</f>
        <v>0</v>
      </c>
      <c r="L227" s="74">
        <f>июн.23!G225</f>
        <v>0</v>
      </c>
      <c r="M227" s="74">
        <f>июл.23!G225</f>
        <v>0</v>
      </c>
      <c r="N227" s="74">
        <f>авг.23!G225</f>
        <v>0</v>
      </c>
      <c r="O227" s="74">
        <f>сен.23!G225</f>
        <v>0</v>
      </c>
      <c r="P227" s="74">
        <f>окт.23!G225</f>
        <v>0</v>
      </c>
      <c r="Q227" s="74">
        <f>ноя.23!G225</f>
        <v>0</v>
      </c>
      <c r="R227" s="74">
        <f>дек.23!G225</f>
        <v>0</v>
      </c>
    </row>
    <row r="228" spans="1:18">
      <c r="A228" s="20"/>
      <c r="B228" s="158"/>
      <c r="C228" s="13">
        <v>224</v>
      </c>
      <c r="D228" s="149">
        <v>-4063.75</v>
      </c>
      <c r="E228" s="150">
        <f t="shared" si="3"/>
        <v>-10267.610000000004</v>
      </c>
      <c r="F228" s="73">
        <f>янв.23!H226+фев.23!H226+мар.23!H226+апр.23!H226+май.23!H226+июн.23!H226+июл.23!H226+авг.23!H226+сен.23!H226+окт.23!H226+ноя.23!H226+дек.23!H226</f>
        <v>32036</v>
      </c>
      <c r="G228" s="74">
        <f>янв.23!G226</f>
        <v>3614.01</v>
      </c>
      <c r="H228" s="74">
        <f>фев.23!G226</f>
        <v>2577.59</v>
      </c>
      <c r="I228" s="74">
        <f>мар.23!G226</f>
        <v>3977.4300000000003</v>
      </c>
      <c r="J228" s="74">
        <f>апр.23!G226</f>
        <v>2887.17</v>
      </c>
      <c r="K228" s="74">
        <f>май.23!G226</f>
        <v>6353.1200000000008</v>
      </c>
      <c r="L228" s="74">
        <f>июн.23!G226</f>
        <v>2281.4700000000003</v>
      </c>
      <c r="M228" s="74">
        <f>июл.23!G226</f>
        <v>1413.3000000000002</v>
      </c>
      <c r="N228" s="74">
        <f>авг.23!G226</f>
        <v>1790.18</v>
      </c>
      <c r="O228" s="74">
        <f>сен.23!G226</f>
        <v>1776.72</v>
      </c>
      <c r="P228" s="74">
        <f>окт.23!G226</f>
        <v>6541.56</v>
      </c>
      <c r="Q228" s="74">
        <f>ноя.23!G226</f>
        <v>1756.5300000000002</v>
      </c>
      <c r="R228" s="74">
        <f>дек.23!G226</f>
        <v>3270.78</v>
      </c>
    </row>
    <row r="229" spans="1:18">
      <c r="A229" s="20"/>
      <c r="B229" s="158"/>
      <c r="C229" s="13">
        <v>225</v>
      </c>
      <c r="D229" s="149">
        <v>0</v>
      </c>
      <c r="E229" s="150">
        <f t="shared" si="3"/>
        <v>0</v>
      </c>
      <c r="F229" s="73">
        <f>янв.23!H227+фев.23!H227+мар.23!H227+апр.23!H227+май.23!H227+июн.23!H227+июл.23!H227+авг.23!H227+сен.23!H227+окт.23!H227+ноя.23!H227+дек.23!H227</f>
        <v>0</v>
      </c>
      <c r="G229" s="74">
        <f>янв.23!G227</f>
        <v>0</v>
      </c>
      <c r="H229" s="74">
        <f>фев.23!G227</f>
        <v>0</v>
      </c>
      <c r="I229" s="74">
        <f>мар.23!G227</f>
        <v>0</v>
      </c>
      <c r="J229" s="74">
        <f>апр.23!G227</f>
        <v>0</v>
      </c>
      <c r="K229" s="74">
        <f>май.23!G227</f>
        <v>0</v>
      </c>
      <c r="L229" s="74">
        <f>июн.23!G227</f>
        <v>0</v>
      </c>
      <c r="M229" s="74">
        <f>июл.23!G227</f>
        <v>0</v>
      </c>
      <c r="N229" s="74">
        <f>авг.23!G227</f>
        <v>0</v>
      </c>
      <c r="O229" s="74">
        <f>сен.23!G227</f>
        <v>0</v>
      </c>
      <c r="P229" s="74">
        <f>окт.23!G227</f>
        <v>0</v>
      </c>
      <c r="Q229" s="74">
        <f>ноя.23!G227</f>
        <v>0</v>
      </c>
      <c r="R229" s="74">
        <f>дек.23!G227</f>
        <v>0</v>
      </c>
    </row>
    <row r="230" spans="1:18">
      <c r="A230" s="20"/>
      <c r="B230" s="158"/>
      <c r="C230" s="13">
        <v>226</v>
      </c>
      <c r="D230" s="149">
        <v>0</v>
      </c>
      <c r="E230" s="150">
        <f t="shared" si="3"/>
        <v>0</v>
      </c>
      <c r="F230" s="73">
        <f>янв.23!H228+фев.23!H228+мар.23!H228+апр.23!H228+май.23!H228+июн.23!H228+июл.23!H228+авг.23!H228+сен.23!H228+окт.23!H228+ноя.23!H228+дек.23!H228</f>
        <v>0</v>
      </c>
      <c r="G230" s="74">
        <f>янв.23!G228</f>
        <v>0</v>
      </c>
      <c r="H230" s="74">
        <f>фев.23!G228</f>
        <v>0</v>
      </c>
      <c r="I230" s="74">
        <f>мар.23!G228</f>
        <v>0</v>
      </c>
      <c r="J230" s="74">
        <f>апр.23!G228</f>
        <v>0</v>
      </c>
      <c r="K230" s="74">
        <f>май.23!G228</f>
        <v>0</v>
      </c>
      <c r="L230" s="74">
        <f>июн.23!G228</f>
        <v>0</v>
      </c>
      <c r="M230" s="74">
        <f>июл.23!G228</f>
        <v>0</v>
      </c>
      <c r="N230" s="74">
        <f>авг.23!G228</f>
        <v>0</v>
      </c>
      <c r="O230" s="74">
        <f>сен.23!G228</f>
        <v>0</v>
      </c>
      <c r="P230" s="74">
        <f>окт.23!G228</f>
        <v>0</v>
      </c>
      <c r="Q230" s="74">
        <f>ноя.23!G228</f>
        <v>0</v>
      </c>
      <c r="R230" s="74">
        <f>дек.23!G228</f>
        <v>0</v>
      </c>
    </row>
    <row r="231" spans="1:18">
      <c r="A231" s="20"/>
      <c r="B231" s="158"/>
      <c r="C231" s="13">
        <v>227</v>
      </c>
      <c r="D231" s="149">
        <v>-4759.6400000000003</v>
      </c>
      <c r="E231" s="150">
        <f t="shared" si="3"/>
        <v>-16610.760000000002</v>
      </c>
      <c r="F231" s="73">
        <f>янв.23!H229+фев.23!H229+мар.23!H229+апр.23!H229+май.23!H229+июн.23!H229+июл.23!H229+авг.23!H229+сен.23!H229+окт.23!H229+ноя.23!H229+дек.23!H229</f>
        <v>12000</v>
      </c>
      <c r="G231" s="74">
        <f>янв.23!G229</f>
        <v>1177.75</v>
      </c>
      <c r="H231" s="74">
        <f>фев.23!G229</f>
        <v>706.65000000000009</v>
      </c>
      <c r="I231" s="74">
        <f>мар.23!G229</f>
        <v>605.70000000000005</v>
      </c>
      <c r="J231" s="74">
        <f>апр.23!G229</f>
        <v>740.30000000000007</v>
      </c>
      <c r="K231" s="74">
        <f>май.23!G229</f>
        <v>639.35</v>
      </c>
      <c r="L231" s="74">
        <f>июн.23!G229</f>
        <v>2449.7200000000003</v>
      </c>
      <c r="M231" s="74">
        <f>июл.23!G229</f>
        <v>1312.3500000000001</v>
      </c>
      <c r="N231" s="74">
        <f>авг.23!G229</f>
        <v>1608.47</v>
      </c>
      <c r="O231" s="74">
        <f>сен.23!G229</f>
        <v>854.71</v>
      </c>
      <c r="P231" s="74">
        <f>окт.23!G229</f>
        <v>3539.98</v>
      </c>
      <c r="Q231" s="74">
        <f>ноя.23!G229</f>
        <v>4758.1100000000006</v>
      </c>
      <c r="R231" s="74">
        <f>дек.23!G229</f>
        <v>5458.0300000000007</v>
      </c>
    </row>
    <row r="232" spans="1:18">
      <c r="A232" s="20"/>
      <c r="B232" s="158"/>
      <c r="C232" s="13">
        <v>228</v>
      </c>
      <c r="D232" s="149">
        <v>356.99</v>
      </c>
      <c r="E232" s="150">
        <f t="shared" si="3"/>
        <v>-2361.9300000000003</v>
      </c>
      <c r="F232" s="73">
        <f>янв.23!H230+фев.23!H230+мар.23!H230+апр.23!H230+май.23!H230+июн.23!H230+июл.23!H230+авг.23!H230+сен.23!H230+окт.23!H230+ноя.23!H230+дек.23!H230</f>
        <v>0</v>
      </c>
      <c r="G232" s="74">
        <f>янв.23!G230</f>
        <v>141.33000000000001</v>
      </c>
      <c r="H232" s="74">
        <f>фев.23!G230</f>
        <v>0</v>
      </c>
      <c r="I232" s="74">
        <f>мар.23!G230</f>
        <v>0</v>
      </c>
      <c r="J232" s="74">
        <f>апр.23!G230</f>
        <v>390.34000000000003</v>
      </c>
      <c r="K232" s="74">
        <f>май.23!G230</f>
        <v>821.06000000000006</v>
      </c>
      <c r="L232" s="74">
        <f>июн.23!G230</f>
        <v>450.91</v>
      </c>
      <c r="M232" s="74">
        <f>июл.23!G230</f>
        <v>376.88</v>
      </c>
      <c r="N232" s="74">
        <f>авг.23!G230</f>
        <v>302.85000000000002</v>
      </c>
      <c r="O232" s="74">
        <f>сен.23!G230</f>
        <v>161.52000000000001</v>
      </c>
      <c r="P232" s="74">
        <f>окт.23!G230</f>
        <v>33.650000000000006</v>
      </c>
      <c r="Q232" s="74">
        <f>ноя.23!G230</f>
        <v>40.380000000000003</v>
      </c>
      <c r="R232" s="74">
        <f>дек.23!G230</f>
        <v>0</v>
      </c>
    </row>
    <row r="233" spans="1:18">
      <c r="A233" s="20"/>
      <c r="B233" s="158"/>
      <c r="C233" s="13">
        <v>229</v>
      </c>
      <c r="D233" s="149">
        <v>-46852.24</v>
      </c>
      <c r="E233" s="150">
        <f t="shared" si="3"/>
        <v>-47383.909999999996</v>
      </c>
      <c r="F233" s="73">
        <f>янв.23!H231+фев.23!H231+мар.23!H231+апр.23!H231+май.23!H231+июн.23!H231+июл.23!H231+авг.23!H231+сен.23!H231+окт.23!H231+ноя.23!H231+дек.23!H231</f>
        <v>2220.9</v>
      </c>
      <c r="G233" s="74">
        <f>янв.23!G231</f>
        <v>0</v>
      </c>
      <c r="H233" s="74">
        <f>фев.23!G231</f>
        <v>0</v>
      </c>
      <c r="I233" s="74">
        <f>мар.23!G231</f>
        <v>0</v>
      </c>
      <c r="J233" s="74">
        <f>апр.23!G231</f>
        <v>228.82000000000002</v>
      </c>
      <c r="K233" s="74">
        <f>май.23!G231</f>
        <v>598.97</v>
      </c>
      <c r="L233" s="74">
        <f>июн.23!G231</f>
        <v>208.63000000000002</v>
      </c>
      <c r="M233" s="74">
        <f>июл.23!G231</f>
        <v>60.570000000000007</v>
      </c>
      <c r="N233" s="74">
        <f>авг.23!G231</f>
        <v>323.04000000000002</v>
      </c>
      <c r="O233" s="74">
        <f>сен.23!G231</f>
        <v>296.12</v>
      </c>
      <c r="P233" s="74">
        <f>окт.23!G231</f>
        <v>504.75000000000006</v>
      </c>
      <c r="Q233" s="74">
        <f>ноя.23!G231</f>
        <v>531.67000000000007</v>
      </c>
      <c r="R233" s="74">
        <f>дек.23!G231</f>
        <v>0</v>
      </c>
    </row>
    <row r="234" spans="1:18">
      <c r="A234" s="20"/>
      <c r="B234" s="158"/>
      <c r="C234" s="13">
        <v>230</v>
      </c>
      <c r="D234" s="149">
        <v>0</v>
      </c>
      <c r="E234" s="150">
        <f t="shared" si="3"/>
        <v>1315.5199999999995</v>
      </c>
      <c r="F234" s="73">
        <f>янв.23!H232+фев.23!H232+мар.23!H232+апр.23!H232+май.23!H232+июн.23!H232+июл.23!H232+авг.23!H232+сен.23!H232+окт.23!H232+ноя.23!H232+дек.23!H232</f>
        <v>2500</v>
      </c>
      <c r="G234" s="74">
        <f>янв.23!G232</f>
        <v>0</v>
      </c>
      <c r="H234" s="74">
        <f>фев.23!G232</f>
        <v>26.92</v>
      </c>
      <c r="I234" s="74">
        <f>мар.23!G232</f>
        <v>0</v>
      </c>
      <c r="J234" s="74">
        <f>апр.23!G232</f>
        <v>0</v>
      </c>
      <c r="K234" s="74">
        <f>май.23!G232</f>
        <v>0</v>
      </c>
      <c r="L234" s="74">
        <f>июн.23!G232</f>
        <v>0</v>
      </c>
      <c r="M234" s="74">
        <f>июл.23!G232</f>
        <v>0</v>
      </c>
      <c r="N234" s="74">
        <f>авг.23!G232</f>
        <v>201.9</v>
      </c>
      <c r="O234" s="74">
        <f>сен.23!G232</f>
        <v>578.78000000000009</v>
      </c>
      <c r="P234" s="74">
        <f>окт.23!G232</f>
        <v>255.74</v>
      </c>
      <c r="Q234" s="74">
        <f>ноя.23!G232</f>
        <v>121.14000000000001</v>
      </c>
      <c r="R234" s="74">
        <f>дек.23!G232</f>
        <v>0</v>
      </c>
    </row>
    <row r="235" spans="1:18">
      <c r="A235" s="20"/>
      <c r="B235" s="158"/>
      <c r="C235" s="13">
        <v>231</v>
      </c>
      <c r="D235" s="149">
        <v>0</v>
      </c>
      <c r="E235" s="150">
        <f t="shared" si="3"/>
        <v>0</v>
      </c>
      <c r="F235" s="73">
        <f>янв.23!H233+фев.23!H233+мар.23!H233+апр.23!H233+май.23!H233+июн.23!H233+июл.23!H233+авг.23!H233+сен.23!H233+окт.23!H233+ноя.23!H233+дек.23!H233</f>
        <v>0</v>
      </c>
      <c r="G235" s="74">
        <f>янв.23!G233</f>
        <v>0</v>
      </c>
      <c r="H235" s="74">
        <f>фев.23!G233</f>
        <v>0</v>
      </c>
      <c r="I235" s="74">
        <f>мар.23!G233</f>
        <v>0</v>
      </c>
      <c r="J235" s="74">
        <f>апр.23!G233</f>
        <v>0</v>
      </c>
      <c r="K235" s="74">
        <f>май.23!G233</f>
        <v>0</v>
      </c>
      <c r="L235" s="74">
        <f>июн.23!G233</f>
        <v>0</v>
      </c>
      <c r="M235" s="74">
        <f>июл.23!G233</f>
        <v>0</v>
      </c>
      <c r="N235" s="74">
        <f>авг.23!G233</f>
        <v>0</v>
      </c>
      <c r="O235" s="74">
        <f>сен.23!G233</f>
        <v>0</v>
      </c>
      <c r="P235" s="74">
        <f>окт.23!G233</f>
        <v>0</v>
      </c>
      <c r="Q235" s="74">
        <f>ноя.23!G233</f>
        <v>0</v>
      </c>
      <c r="R235" s="74">
        <f>дек.23!G233</f>
        <v>0</v>
      </c>
    </row>
    <row r="236" spans="1:18">
      <c r="A236" s="20"/>
      <c r="B236" s="158"/>
      <c r="C236" s="13">
        <v>232</v>
      </c>
      <c r="D236" s="149">
        <v>0</v>
      </c>
      <c r="E236" s="150">
        <f t="shared" si="3"/>
        <v>-1796.91</v>
      </c>
      <c r="F236" s="73">
        <f>янв.23!H234+фев.23!H234+мар.23!H234+апр.23!H234+май.23!H234+июн.23!H234+июл.23!H234+авг.23!H234+сен.23!H234+окт.23!H234+ноя.23!H234+дек.23!H234</f>
        <v>0</v>
      </c>
      <c r="G236" s="74">
        <f>янв.23!G234</f>
        <v>0</v>
      </c>
      <c r="H236" s="74">
        <f>фев.23!G234</f>
        <v>0</v>
      </c>
      <c r="I236" s="74">
        <f>мар.23!G234</f>
        <v>0</v>
      </c>
      <c r="J236" s="74">
        <f>апр.23!G234</f>
        <v>0</v>
      </c>
      <c r="K236" s="74">
        <f>май.23!G234</f>
        <v>0</v>
      </c>
      <c r="L236" s="74">
        <f>июн.23!G234</f>
        <v>0</v>
      </c>
      <c r="M236" s="74">
        <f>июл.23!G234</f>
        <v>0</v>
      </c>
      <c r="N236" s="74">
        <f>авг.23!G234</f>
        <v>0</v>
      </c>
      <c r="O236" s="74">
        <f>сен.23!G234</f>
        <v>0</v>
      </c>
      <c r="P236" s="74">
        <f>окт.23!G234</f>
        <v>0</v>
      </c>
      <c r="Q236" s="74">
        <f>ноя.23!G234</f>
        <v>1796.91</v>
      </c>
      <c r="R236" s="74">
        <f>дек.23!G234</f>
        <v>0</v>
      </c>
    </row>
    <row r="237" spans="1:18">
      <c r="A237" s="20"/>
      <c r="B237" s="158"/>
      <c r="C237" s="13">
        <v>233</v>
      </c>
      <c r="D237" s="149">
        <v>0</v>
      </c>
      <c r="E237" s="150">
        <f t="shared" si="3"/>
        <v>0</v>
      </c>
      <c r="F237" s="73">
        <f>янв.23!H235+фев.23!H235+мар.23!H235+апр.23!H235+май.23!H235+июн.23!H235+июл.23!H235+авг.23!H235+сен.23!H235+окт.23!H235+ноя.23!H235+дек.23!H235</f>
        <v>0</v>
      </c>
      <c r="G237" s="74">
        <f>янв.23!G235</f>
        <v>0</v>
      </c>
      <c r="H237" s="74">
        <f>фев.23!G235</f>
        <v>0</v>
      </c>
      <c r="I237" s="74">
        <f>мар.23!G235</f>
        <v>0</v>
      </c>
      <c r="J237" s="74">
        <f>апр.23!G235</f>
        <v>0</v>
      </c>
      <c r="K237" s="74">
        <f>май.23!G235</f>
        <v>0</v>
      </c>
      <c r="L237" s="74">
        <f>июн.23!G235</f>
        <v>0</v>
      </c>
      <c r="M237" s="74">
        <f>июл.23!G235</f>
        <v>0</v>
      </c>
      <c r="N237" s="74">
        <f>авг.23!G235</f>
        <v>0</v>
      </c>
      <c r="O237" s="74">
        <f>сен.23!G235</f>
        <v>0</v>
      </c>
      <c r="P237" s="74">
        <f>окт.23!G235</f>
        <v>0</v>
      </c>
      <c r="Q237" s="74">
        <f>ноя.23!G235</f>
        <v>0</v>
      </c>
      <c r="R237" s="74">
        <f>дек.23!G235</f>
        <v>0</v>
      </c>
    </row>
    <row r="238" spans="1:18">
      <c r="A238" s="20"/>
      <c r="B238" s="158"/>
      <c r="C238" s="13">
        <v>234</v>
      </c>
      <c r="D238" s="149">
        <v>0</v>
      </c>
      <c r="E238" s="150">
        <f t="shared" si="3"/>
        <v>0</v>
      </c>
      <c r="F238" s="73">
        <f>янв.23!H236+фев.23!H236+мар.23!H236+апр.23!H236+май.23!H236+июн.23!H236+июл.23!H236+авг.23!H236+сен.23!H236+окт.23!H236+ноя.23!H236+дек.23!H236</f>
        <v>0</v>
      </c>
      <c r="G238" s="74">
        <f>янв.23!G236</f>
        <v>0</v>
      </c>
      <c r="H238" s="74">
        <f>фев.23!G236</f>
        <v>0</v>
      </c>
      <c r="I238" s="74">
        <f>мар.23!G236</f>
        <v>0</v>
      </c>
      <c r="J238" s="74">
        <f>апр.23!G236</f>
        <v>0</v>
      </c>
      <c r="K238" s="74">
        <f>май.23!G236</f>
        <v>0</v>
      </c>
      <c r="L238" s="74">
        <f>июн.23!G236</f>
        <v>0</v>
      </c>
      <c r="M238" s="74">
        <f>июл.23!G236</f>
        <v>0</v>
      </c>
      <c r="N238" s="74">
        <f>авг.23!G236</f>
        <v>0</v>
      </c>
      <c r="O238" s="74">
        <f>сен.23!G236</f>
        <v>0</v>
      </c>
      <c r="P238" s="74">
        <f>окт.23!G236</f>
        <v>0</v>
      </c>
      <c r="Q238" s="74">
        <f>ноя.23!G236</f>
        <v>0</v>
      </c>
      <c r="R238" s="74">
        <f>дек.23!G236</f>
        <v>0</v>
      </c>
    </row>
    <row r="239" spans="1:18">
      <c r="A239" s="20"/>
      <c r="B239" s="158"/>
      <c r="C239" s="13">
        <v>235</v>
      </c>
      <c r="D239" s="149">
        <v>0</v>
      </c>
      <c r="E239" s="150">
        <f t="shared" si="3"/>
        <v>0</v>
      </c>
      <c r="F239" s="73">
        <f>янв.23!H237+фев.23!H237+мар.23!H237+апр.23!H237+май.23!H237+июн.23!H237+июл.23!H237+авг.23!H237+сен.23!H237+окт.23!H237+ноя.23!H237+дек.23!H237</f>
        <v>0</v>
      </c>
      <c r="G239" s="74">
        <f>янв.23!G237</f>
        <v>0</v>
      </c>
      <c r="H239" s="74">
        <f>фев.23!G237</f>
        <v>0</v>
      </c>
      <c r="I239" s="74">
        <f>мар.23!G237</f>
        <v>0</v>
      </c>
      <c r="J239" s="74">
        <f>апр.23!G237</f>
        <v>0</v>
      </c>
      <c r="K239" s="74">
        <f>май.23!G237</f>
        <v>0</v>
      </c>
      <c r="L239" s="74">
        <f>июн.23!G237</f>
        <v>0</v>
      </c>
      <c r="M239" s="74">
        <f>июл.23!G237</f>
        <v>0</v>
      </c>
      <c r="N239" s="74">
        <f>авг.23!G237</f>
        <v>0</v>
      </c>
      <c r="O239" s="74">
        <f>сен.23!G237</f>
        <v>0</v>
      </c>
      <c r="P239" s="74">
        <f>окт.23!G237</f>
        <v>0</v>
      </c>
      <c r="Q239" s="74">
        <f>ноя.23!G237</f>
        <v>0</v>
      </c>
      <c r="R239" s="74">
        <f>дек.23!G237</f>
        <v>0</v>
      </c>
    </row>
    <row r="240" spans="1:18">
      <c r="A240" s="20"/>
      <c r="B240" s="158"/>
      <c r="C240" s="13">
        <v>236</v>
      </c>
      <c r="D240" s="149">
        <v>0</v>
      </c>
      <c r="E240" s="150">
        <f t="shared" si="3"/>
        <v>0</v>
      </c>
      <c r="F240" s="73">
        <f>янв.23!H238+фев.23!H238+мар.23!H238+апр.23!H238+май.23!H238+июн.23!H238+июл.23!H238+авг.23!H238+сен.23!H238+окт.23!H238+ноя.23!H238+дек.23!H238</f>
        <v>0</v>
      </c>
      <c r="G240" s="74">
        <f>янв.23!G238</f>
        <v>0</v>
      </c>
      <c r="H240" s="74">
        <f>фев.23!G238</f>
        <v>0</v>
      </c>
      <c r="I240" s="74">
        <f>мар.23!G238</f>
        <v>0</v>
      </c>
      <c r="J240" s="74">
        <f>апр.23!G238</f>
        <v>0</v>
      </c>
      <c r="K240" s="74">
        <f>май.23!G238</f>
        <v>0</v>
      </c>
      <c r="L240" s="74">
        <f>июн.23!G238</f>
        <v>0</v>
      </c>
      <c r="M240" s="74">
        <f>июл.23!G238</f>
        <v>0</v>
      </c>
      <c r="N240" s="74">
        <f>авг.23!G238</f>
        <v>0</v>
      </c>
      <c r="O240" s="74">
        <f>сен.23!G238</f>
        <v>0</v>
      </c>
      <c r="P240" s="74">
        <f>окт.23!G238</f>
        <v>0</v>
      </c>
      <c r="Q240" s="74">
        <f>ноя.23!G238</f>
        <v>0</v>
      </c>
      <c r="R240" s="74">
        <f>дек.23!G238</f>
        <v>0</v>
      </c>
    </row>
    <row r="241" spans="1:18">
      <c r="A241" s="20"/>
      <c r="B241" s="158"/>
      <c r="C241" s="13">
        <v>237</v>
      </c>
      <c r="D241" s="149">
        <v>0</v>
      </c>
      <c r="E241" s="150">
        <f t="shared" si="3"/>
        <v>0</v>
      </c>
      <c r="F241" s="73">
        <f>янв.23!H239+фев.23!H239+мар.23!H239+апр.23!H239+май.23!H239+июн.23!H239+июл.23!H239+авг.23!H239+сен.23!H239+окт.23!H239+ноя.23!H239+дек.23!H239</f>
        <v>0</v>
      </c>
      <c r="G241" s="74">
        <f>янв.23!G239</f>
        <v>0</v>
      </c>
      <c r="H241" s="74">
        <f>фев.23!G239</f>
        <v>0</v>
      </c>
      <c r="I241" s="74">
        <f>мар.23!G239</f>
        <v>0</v>
      </c>
      <c r="J241" s="74">
        <f>апр.23!G239</f>
        <v>0</v>
      </c>
      <c r="K241" s="74">
        <f>май.23!G239</f>
        <v>0</v>
      </c>
      <c r="L241" s="74">
        <f>июн.23!G239</f>
        <v>0</v>
      </c>
      <c r="M241" s="74">
        <f>июл.23!G239</f>
        <v>0</v>
      </c>
      <c r="N241" s="74">
        <f>авг.23!G239</f>
        <v>0</v>
      </c>
      <c r="O241" s="74">
        <f>сен.23!G239</f>
        <v>0</v>
      </c>
      <c r="P241" s="74">
        <f>окт.23!G239</f>
        <v>0</v>
      </c>
      <c r="Q241" s="74">
        <f>ноя.23!G239</f>
        <v>0</v>
      </c>
      <c r="R241" s="74">
        <f>дек.23!G239</f>
        <v>0</v>
      </c>
    </row>
    <row r="242" spans="1:18">
      <c r="A242" s="20"/>
      <c r="B242" s="158"/>
      <c r="C242" s="13">
        <v>238</v>
      </c>
      <c r="D242" s="149">
        <v>0</v>
      </c>
      <c r="E242" s="150">
        <f t="shared" si="3"/>
        <v>0</v>
      </c>
      <c r="F242" s="73">
        <f>янв.23!H240+фев.23!H240+мар.23!H240+апр.23!H240+май.23!H240+июн.23!H240+июл.23!H240+авг.23!H240+сен.23!H240+окт.23!H240+ноя.23!H240+дек.23!H240</f>
        <v>0</v>
      </c>
      <c r="G242" s="74">
        <f>янв.23!G240</f>
        <v>0</v>
      </c>
      <c r="H242" s="74">
        <f>фев.23!G240</f>
        <v>0</v>
      </c>
      <c r="I242" s="74">
        <f>мар.23!G240</f>
        <v>0</v>
      </c>
      <c r="J242" s="74">
        <f>апр.23!G240</f>
        <v>0</v>
      </c>
      <c r="K242" s="74">
        <f>май.23!G240</f>
        <v>0</v>
      </c>
      <c r="L242" s="74">
        <f>июн.23!G240</f>
        <v>0</v>
      </c>
      <c r="M242" s="74">
        <f>июл.23!G240</f>
        <v>0</v>
      </c>
      <c r="N242" s="74">
        <f>авг.23!G240</f>
        <v>0</v>
      </c>
      <c r="O242" s="74">
        <f>сен.23!G240</f>
        <v>0</v>
      </c>
      <c r="P242" s="74">
        <f>окт.23!G240</f>
        <v>0</v>
      </c>
      <c r="Q242" s="74">
        <f>ноя.23!G240</f>
        <v>0</v>
      </c>
      <c r="R242" s="74">
        <f>дек.23!G240</f>
        <v>0</v>
      </c>
    </row>
    <row r="243" spans="1:18">
      <c r="A243" s="20"/>
      <c r="B243" s="158"/>
      <c r="C243" s="13">
        <v>239</v>
      </c>
      <c r="D243" s="149">
        <v>0</v>
      </c>
      <c r="E243" s="150">
        <f t="shared" si="3"/>
        <v>0</v>
      </c>
      <c r="F243" s="73">
        <f>янв.23!H241+фев.23!H241+мар.23!H241+апр.23!H241+май.23!H241+июн.23!H241+июл.23!H241+авг.23!H241+сен.23!H241+окт.23!H241+ноя.23!H241+дек.23!H241</f>
        <v>0</v>
      </c>
      <c r="G243" s="74">
        <f>янв.23!G241</f>
        <v>0</v>
      </c>
      <c r="H243" s="74">
        <f>фев.23!G241</f>
        <v>0</v>
      </c>
      <c r="I243" s="74">
        <f>мар.23!G241</f>
        <v>0</v>
      </c>
      <c r="J243" s="74">
        <f>апр.23!G241</f>
        <v>0</v>
      </c>
      <c r="K243" s="74">
        <f>май.23!G241</f>
        <v>0</v>
      </c>
      <c r="L243" s="74">
        <f>июн.23!G241</f>
        <v>0</v>
      </c>
      <c r="M243" s="74">
        <f>июл.23!G241</f>
        <v>0</v>
      </c>
      <c r="N243" s="74">
        <f>авг.23!G241</f>
        <v>0</v>
      </c>
      <c r="O243" s="74">
        <f>сен.23!G241</f>
        <v>0</v>
      </c>
      <c r="P243" s="74">
        <f>окт.23!G241</f>
        <v>0</v>
      </c>
      <c r="Q243" s="74">
        <f>ноя.23!G241</f>
        <v>0</v>
      </c>
      <c r="R243" s="74">
        <f>дек.23!G241</f>
        <v>0</v>
      </c>
    </row>
    <row r="244" spans="1:18">
      <c r="A244" s="20"/>
      <c r="B244" s="158"/>
      <c r="C244" s="13">
        <v>240</v>
      </c>
      <c r="D244" s="149">
        <v>0</v>
      </c>
      <c r="E244" s="150">
        <f t="shared" si="3"/>
        <v>0</v>
      </c>
      <c r="F244" s="73">
        <f>янв.23!H242+фев.23!H242+мар.23!H242+апр.23!H242+май.23!H242+июн.23!H242+июл.23!H242+авг.23!H242+сен.23!H242+окт.23!H242+ноя.23!H242+дек.23!H242</f>
        <v>0</v>
      </c>
      <c r="G244" s="74">
        <f>янв.23!G242</f>
        <v>0</v>
      </c>
      <c r="H244" s="74">
        <f>фев.23!G242</f>
        <v>0</v>
      </c>
      <c r="I244" s="74">
        <f>мар.23!G242</f>
        <v>0</v>
      </c>
      <c r="J244" s="74">
        <f>апр.23!G242</f>
        <v>0</v>
      </c>
      <c r="K244" s="74">
        <f>май.23!G242</f>
        <v>0</v>
      </c>
      <c r="L244" s="74">
        <f>июн.23!G242</f>
        <v>0</v>
      </c>
      <c r="M244" s="74">
        <f>июл.23!G242</f>
        <v>0</v>
      </c>
      <c r="N244" s="74">
        <f>авг.23!G242</f>
        <v>0</v>
      </c>
      <c r="O244" s="74">
        <f>сен.23!G242</f>
        <v>0</v>
      </c>
      <c r="P244" s="74">
        <f>окт.23!G242</f>
        <v>0</v>
      </c>
      <c r="Q244" s="74">
        <f>ноя.23!G242</f>
        <v>0</v>
      </c>
      <c r="R244" s="74">
        <f>дек.23!G242</f>
        <v>0</v>
      </c>
    </row>
    <row r="245" spans="1:18">
      <c r="A245" s="20"/>
      <c r="B245" s="158"/>
      <c r="C245" s="13">
        <v>241</v>
      </c>
      <c r="D245" s="149">
        <v>0</v>
      </c>
      <c r="E245" s="150">
        <f t="shared" si="3"/>
        <v>0</v>
      </c>
      <c r="F245" s="73">
        <f>янв.23!H243+фев.23!H243+мар.23!H243+апр.23!H243+май.23!H243+июн.23!H243+июл.23!H243+авг.23!H243+сен.23!H243+окт.23!H243+ноя.23!H243+дек.23!H243</f>
        <v>0</v>
      </c>
      <c r="G245" s="74">
        <f>янв.23!G243</f>
        <v>0</v>
      </c>
      <c r="H245" s="74">
        <f>фев.23!G243</f>
        <v>0</v>
      </c>
      <c r="I245" s="74">
        <f>мар.23!G243</f>
        <v>0</v>
      </c>
      <c r="J245" s="74">
        <f>апр.23!G243</f>
        <v>0</v>
      </c>
      <c r="K245" s="74">
        <f>май.23!G243</f>
        <v>0</v>
      </c>
      <c r="L245" s="74">
        <f>июн.23!G243</f>
        <v>0</v>
      </c>
      <c r="M245" s="74">
        <f>июл.23!G243</f>
        <v>0</v>
      </c>
      <c r="N245" s="74">
        <f>авг.23!G243</f>
        <v>0</v>
      </c>
      <c r="O245" s="74">
        <f>сен.23!G243</f>
        <v>0</v>
      </c>
      <c r="P245" s="74">
        <f>окт.23!G243</f>
        <v>0</v>
      </c>
      <c r="Q245" s="74">
        <f>ноя.23!G243</f>
        <v>0</v>
      </c>
      <c r="R245" s="74">
        <f>дек.23!G243</f>
        <v>0</v>
      </c>
    </row>
    <row r="246" spans="1:18">
      <c r="A246" s="52"/>
      <c r="B246" s="158"/>
      <c r="C246" s="13">
        <v>242</v>
      </c>
      <c r="D246" s="149">
        <v>-32512.19</v>
      </c>
      <c r="E246" s="150">
        <f t="shared" si="3"/>
        <v>-2654.5900000000074</v>
      </c>
      <c r="F246" s="73">
        <f>янв.23!H244+фев.23!H244+мар.23!H244+апр.23!H244+май.23!H244+июн.23!H244+июл.23!H244+авг.23!H244+сен.23!H244+окт.23!H244+ноя.23!H244+дек.23!H244</f>
        <v>130000</v>
      </c>
      <c r="G246" s="74">
        <f>янв.23!G244</f>
        <v>13325.400000000001</v>
      </c>
      <c r="H246" s="74">
        <f>фев.23!G244</f>
        <v>8977.82</v>
      </c>
      <c r="I246" s="74">
        <f>мар.23!G244</f>
        <v>13096.58</v>
      </c>
      <c r="J246" s="74">
        <f>апр.23!G244</f>
        <v>6945.3600000000006</v>
      </c>
      <c r="K246" s="74">
        <f>май.23!G244</f>
        <v>11306.400000000001</v>
      </c>
      <c r="L246" s="74">
        <f>июн.23!G244</f>
        <v>6884.7900000000009</v>
      </c>
      <c r="M246" s="74">
        <f>июл.23!G244</f>
        <v>5646.47</v>
      </c>
      <c r="N246" s="74">
        <f>авг.23!G244</f>
        <v>7160.72</v>
      </c>
      <c r="O246" s="74">
        <f>сен.23!G244</f>
        <v>6178.14</v>
      </c>
      <c r="P246" s="74">
        <f>окт.23!G244</f>
        <v>11912.1</v>
      </c>
      <c r="Q246" s="74">
        <f>ноя.23!G244</f>
        <v>0</v>
      </c>
      <c r="R246" s="74">
        <f>дек.23!G244</f>
        <v>8708.6200000000008</v>
      </c>
    </row>
    <row r="247" spans="1:18">
      <c r="A247" s="52"/>
      <c r="B247" s="158"/>
      <c r="C247" s="13">
        <v>243</v>
      </c>
      <c r="D247" s="149">
        <v>-3243.91</v>
      </c>
      <c r="E247" s="150">
        <f t="shared" si="3"/>
        <v>-3695.5200000000004</v>
      </c>
      <c r="F247" s="73">
        <f>янв.23!H245+фев.23!H245+мар.23!H245+апр.23!H245+май.23!H245+июн.23!H245+июл.23!H245+авг.23!H245+сен.23!H245+окт.23!H245+ноя.23!H245+дек.23!H245</f>
        <v>6100</v>
      </c>
      <c r="G247" s="74">
        <f>янв.23!G245</f>
        <v>617.01</v>
      </c>
      <c r="H247" s="74">
        <f>фев.23!G245</f>
        <v>400.35</v>
      </c>
      <c r="I247" s="74">
        <f>мар.23!G245</f>
        <v>456.87</v>
      </c>
      <c r="J247" s="74">
        <f>апр.23!G245</f>
        <v>480.42</v>
      </c>
      <c r="K247" s="74">
        <f>май.23!G245</f>
        <v>758.31</v>
      </c>
      <c r="L247" s="74">
        <f>июн.23!G245</f>
        <v>489.84</v>
      </c>
      <c r="M247" s="74">
        <f>июл.23!G245</f>
        <v>447.45</v>
      </c>
      <c r="N247" s="74">
        <f>авг.23!G245</f>
        <v>235.5</v>
      </c>
      <c r="O247" s="74">
        <f>сен.23!G245</f>
        <v>306.14999999999998</v>
      </c>
      <c r="P247" s="74">
        <f>окт.23!G245</f>
        <v>772.43999999999994</v>
      </c>
      <c r="Q247" s="74">
        <f>ноя.23!G245</f>
        <v>1078.5899999999999</v>
      </c>
      <c r="R247" s="74">
        <f>дек.23!G245</f>
        <v>508.68</v>
      </c>
    </row>
    <row r="248" spans="1:18">
      <c r="A248" s="51"/>
      <c r="B248" s="158"/>
      <c r="C248" s="13">
        <v>244</v>
      </c>
      <c r="D248" s="149">
        <v>0</v>
      </c>
      <c r="E248" s="150">
        <f t="shared" si="3"/>
        <v>0</v>
      </c>
      <c r="F248" s="73">
        <f>янв.23!H246+фев.23!H246+мар.23!H246+апр.23!H246+май.23!H246+июн.23!H246+июл.23!H246+авг.23!H246+сен.23!H246+окт.23!H246+ноя.23!H246+дек.23!H246</f>
        <v>0</v>
      </c>
      <c r="G248" s="74">
        <f>янв.23!G246</f>
        <v>0</v>
      </c>
      <c r="H248" s="74">
        <f>фев.23!G246</f>
        <v>0</v>
      </c>
      <c r="I248" s="74">
        <f>мар.23!G246</f>
        <v>0</v>
      </c>
      <c r="J248" s="74">
        <f>апр.23!G246</f>
        <v>0</v>
      </c>
      <c r="K248" s="74">
        <f>май.23!G246</f>
        <v>0</v>
      </c>
      <c r="L248" s="74">
        <f>июн.23!G246</f>
        <v>0</v>
      </c>
      <c r="M248" s="74">
        <f>июл.23!G246</f>
        <v>0</v>
      </c>
      <c r="N248" s="74">
        <f>авг.23!G246</f>
        <v>0</v>
      </c>
      <c r="O248" s="74">
        <f>сен.23!G246</f>
        <v>0</v>
      </c>
      <c r="P248" s="74">
        <f>окт.23!G246</f>
        <v>0</v>
      </c>
      <c r="Q248" s="74">
        <f>ноя.23!G246</f>
        <v>0</v>
      </c>
      <c r="R248" s="74">
        <f>дек.23!G246</f>
        <v>0</v>
      </c>
    </row>
    <row r="249" spans="1:18">
      <c r="A249" s="51"/>
      <c r="B249" s="158"/>
      <c r="C249" s="13">
        <v>245</v>
      </c>
      <c r="D249" s="149">
        <v>13596.93</v>
      </c>
      <c r="E249" s="150">
        <f t="shared" si="3"/>
        <v>11388.600000000006</v>
      </c>
      <c r="F249" s="73">
        <f>янв.23!H247+фев.23!H247+мар.23!H247+апр.23!H247+май.23!H247+июн.23!H247+июл.23!H247+авг.23!H247+сен.23!H247+окт.23!H247+ноя.23!H247+дек.23!H247</f>
        <v>45000</v>
      </c>
      <c r="G249" s="74">
        <f>янв.23!G247</f>
        <v>4408.5600000000004</v>
      </c>
      <c r="H249" s="74">
        <f>фев.23!G247</f>
        <v>10258.379999999999</v>
      </c>
      <c r="I249" s="74">
        <f>мар.23!G247</f>
        <v>7931.64</v>
      </c>
      <c r="J249" s="74">
        <f>апр.23!G247</f>
        <v>1898.1299999999999</v>
      </c>
      <c r="K249" s="74">
        <f>май.23!G247</f>
        <v>2232.54</v>
      </c>
      <c r="L249" s="74">
        <f>июн.23!G247</f>
        <v>1125.69</v>
      </c>
      <c r="M249" s="74">
        <f>июл.23!G247</f>
        <v>1262.28</v>
      </c>
      <c r="N249" s="74">
        <f>авг.23!G247</f>
        <v>1893.42</v>
      </c>
      <c r="O249" s="74">
        <f>сен.23!G247</f>
        <v>913.74</v>
      </c>
      <c r="P249" s="74">
        <f>окт.23!G247</f>
        <v>5039.7</v>
      </c>
      <c r="Q249" s="74">
        <f>ноя.23!G247</f>
        <v>4742.97</v>
      </c>
      <c r="R249" s="74">
        <f>дек.23!G247</f>
        <v>5501.28</v>
      </c>
    </row>
    <row r="250" spans="1:18">
      <c r="A250" s="20"/>
      <c r="B250" s="158"/>
      <c r="C250" s="13">
        <v>246</v>
      </c>
      <c r="D250" s="149">
        <v>1073.52</v>
      </c>
      <c r="E250" s="150">
        <f t="shared" si="3"/>
        <v>-11807.460000000003</v>
      </c>
      <c r="F250" s="73">
        <f>янв.23!H248+фев.23!H248+мар.23!H248+апр.23!H248+май.23!H248+июн.23!H248+июл.23!H248+авг.23!H248+сен.23!H248+окт.23!H248+ноя.23!H248+дек.23!H248</f>
        <v>63600</v>
      </c>
      <c r="G250" s="74">
        <f>янв.23!G248</f>
        <v>12029.34</v>
      </c>
      <c r="H250" s="74">
        <f>фев.23!G248</f>
        <v>7441.8</v>
      </c>
      <c r="I250" s="74">
        <f>мар.23!G248</f>
        <v>9608.4</v>
      </c>
      <c r="J250" s="74">
        <f>апр.23!G248</f>
        <v>4121.25</v>
      </c>
      <c r="K250" s="74">
        <f>май.23!G248</f>
        <v>3815.1</v>
      </c>
      <c r="L250" s="74">
        <f>июн.23!G248</f>
        <v>1832.19</v>
      </c>
      <c r="M250" s="74">
        <f>июл.23!G248</f>
        <v>541.65</v>
      </c>
      <c r="N250" s="74">
        <f>авг.23!G248</f>
        <v>2760.06</v>
      </c>
      <c r="O250" s="74">
        <f>сен.23!G248</f>
        <v>2171.31</v>
      </c>
      <c r="P250" s="74">
        <f>окт.23!G248</f>
        <v>7908.09</v>
      </c>
      <c r="Q250" s="74">
        <f>ноя.23!G248</f>
        <v>13343.43</v>
      </c>
      <c r="R250" s="74">
        <f>дек.23!G248</f>
        <v>10908.36</v>
      </c>
    </row>
    <row r="251" spans="1:18">
      <c r="A251" s="20"/>
      <c r="B251" s="158"/>
      <c r="C251" s="13">
        <v>247</v>
      </c>
      <c r="D251" s="149">
        <v>0</v>
      </c>
      <c r="E251" s="150">
        <f t="shared" si="3"/>
        <v>-26.92</v>
      </c>
      <c r="F251" s="73">
        <f>янв.23!H249+фев.23!H249+мар.23!H249+апр.23!H249+май.23!H249+июн.23!H249+июл.23!H249+авг.23!H249+сен.23!H249+окт.23!H249+ноя.23!H249+дек.23!H249</f>
        <v>0</v>
      </c>
      <c r="G251" s="74">
        <f>янв.23!G249</f>
        <v>0</v>
      </c>
      <c r="H251" s="74">
        <f>фев.23!G249</f>
        <v>0</v>
      </c>
      <c r="I251" s="74">
        <f>мар.23!G249</f>
        <v>0</v>
      </c>
      <c r="J251" s="74">
        <f>апр.23!G249</f>
        <v>0</v>
      </c>
      <c r="K251" s="74">
        <f>май.23!G249</f>
        <v>0</v>
      </c>
      <c r="L251" s="74">
        <f>июн.23!G249</f>
        <v>0</v>
      </c>
      <c r="M251" s="74">
        <f>июл.23!G249</f>
        <v>0</v>
      </c>
      <c r="N251" s="74">
        <f>авг.23!G249</f>
        <v>0</v>
      </c>
      <c r="O251" s="74">
        <f>сен.23!G249</f>
        <v>0</v>
      </c>
      <c r="P251" s="74">
        <f>окт.23!G249</f>
        <v>0</v>
      </c>
      <c r="Q251" s="74">
        <f>ноя.23!G249</f>
        <v>26.92</v>
      </c>
      <c r="R251" s="74">
        <f>дек.23!G249</f>
        <v>0</v>
      </c>
    </row>
    <row r="252" spans="1:18">
      <c r="A252" s="20"/>
      <c r="B252" s="158"/>
      <c r="C252" s="13">
        <v>248</v>
      </c>
      <c r="D252" s="149">
        <v>0</v>
      </c>
      <c r="E252" s="150">
        <f t="shared" si="3"/>
        <v>0</v>
      </c>
      <c r="F252" s="73">
        <f>янв.23!H250+фев.23!H250+мар.23!H250+апр.23!H250+май.23!H250+июн.23!H250+июл.23!H250+авг.23!H250+сен.23!H250+окт.23!H250+ноя.23!H250+дек.23!H250</f>
        <v>0</v>
      </c>
      <c r="G252" s="74">
        <f>янв.23!G250</f>
        <v>0</v>
      </c>
      <c r="H252" s="74">
        <f>фев.23!G250</f>
        <v>0</v>
      </c>
      <c r="I252" s="74">
        <f>мар.23!G250</f>
        <v>0</v>
      </c>
      <c r="J252" s="74">
        <f>апр.23!G250</f>
        <v>0</v>
      </c>
      <c r="K252" s="74">
        <f>май.23!G250</f>
        <v>0</v>
      </c>
      <c r="L252" s="74">
        <f>июн.23!G250</f>
        <v>0</v>
      </c>
      <c r="M252" s="74">
        <f>июл.23!G250</f>
        <v>0</v>
      </c>
      <c r="N252" s="74">
        <f>авг.23!G250</f>
        <v>0</v>
      </c>
      <c r="O252" s="74">
        <f>сен.23!G250</f>
        <v>0</v>
      </c>
      <c r="P252" s="74">
        <f>окт.23!G250</f>
        <v>0</v>
      </c>
      <c r="Q252" s="74">
        <f>ноя.23!G250</f>
        <v>0</v>
      </c>
      <c r="R252" s="74">
        <f>дек.23!G250</f>
        <v>0</v>
      </c>
    </row>
    <row r="253" spans="1:18">
      <c r="A253" s="20"/>
      <c r="B253" s="158"/>
      <c r="C253" s="13">
        <v>249</v>
      </c>
      <c r="D253" s="149">
        <v>-3936.5100000000039</v>
      </c>
      <c r="E253" s="150">
        <f t="shared" si="3"/>
        <v>-3936.5100000000039</v>
      </c>
      <c r="F253" s="73">
        <f>янв.23!H251+фев.23!H251+мар.23!H251+апр.23!H251+май.23!H251+июн.23!H251+июл.23!H251+авг.23!H251+сен.23!H251+окт.23!H251+ноя.23!H251+дек.23!H251</f>
        <v>0</v>
      </c>
      <c r="G253" s="74">
        <f>янв.23!G251</f>
        <v>0</v>
      </c>
      <c r="H253" s="74">
        <f>фев.23!G251</f>
        <v>0</v>
      </c>
      <c r="I253" s="74">
        <f>мар.23!G251</f>
        <v>0</v>
      </c>
      <c r="J253" s="74">
        <f>апр.23!G251</f>
        <v>0</v>
      </c>
      <c r="K253" s="74">
        <f>май.23!G251</f>
        <v>0</v>
      </c>
      <c r="L253" s="74">
        <f>июн.23!G251</f>
        <v>0</v>
      </c>
      <c r="M253" s="74">
        <f>июл.23!G251</f>
        <v>0</v>
      </c>
      <c r="N253" s="74">
        <f>авг.23!G251</f>
        <v>0</v>
      </c>
      <c r="O253" s="74">
        <f>сен.23!G251</f>
        <v>0</v>
      </c>
      <c r="P253" s="74">
        <f>окт.23!G251</f>
        <v>0</v>
      </c>
      <c r="Q253" s="74">
        <f>ноя.23!G251</f>
        <v>0</v>
      </c>
      <c r="R253" s="74">
        <f>дек.23!G251</f>
        <v>0</v>
      </c>
    </row>
    <row r="254" spans="1:18">
      <c r="A254" s="20"/>
      <c r="B254" s="158"/>
      <c r="C254" s="13">
        <v>250</v>
      </c>
      <c r="D254" s="149">
        <v>0</v>
      </c>
      <c r="E254" s="150">
        <f t="shared" si="3"/>
        <v>-33.650000000000006</v>
      </c>
      <c r="F254" s="73">
        <f>янв.23!H252+фев.23!H252+мар.23!H252+апр.23!H252+май.23!H252+июн.23!H252+июл.23!H252+авг.23!H252+сен.23!H252+окт.23!H252+ноя.23!H252+дек.23!H252</f>
        <v>0</v>
      </c>
      <c r="G254" s="74">
        <f>янв.23!G252</f>
        <v>0</v>
      </c>
      <c r="H254" s="74">
        <f>фев.23!G252</f>
        <v>0</v>
      </c>
      <c r="I254" s="74">
        <f>мар.23!G252</f>
        <v>0</v>
      </c>
      <c r="J254" s="74">
        <f>апр.23!G252</f>
        <v>0</v>
      </c>
      <c r="K254" s="74">
        <f>май.23!G252</f>
        <v>0</v>
      </c>
      <c r="L254" s="74">
        <f>июн.23!G252</f>
        <v>0</v>
      </c>
      <c r="M254" s="74">
        <f>июл.23!G252</f>
        <v>0</v>
      </c>
      <c r="N254" s="74">
        <f>авг.23!G252</f>
        <v>26.92</v>
      </c>
      <c r="O254" s="74">
        <f>сен.23!G252</f>
        <v>0</v>
      </c>
      <c r="P254" s="74">
        <f>окт.23!G252</f>
        <v>0</v>
      </c>
      <c r="Q254" s="74">
        <f>ноя.23!G252</f>
        <v>6.73</v>
      </c>
      <c r="R254" s="74">
        <f>дек.23!G252</f>
        <v>0</v>
      </c>
    </row>
    <row r="255" spans="1:18">
      <c r="A255" s="20"/>
      <c r="B255" s="158"/>
      <c r="C255" s="13">
        <v>251</v>
      </c>
      <c r="D255" s="149">
        <v>-7475.88</v>
      </c>
      <c r="E255" s="150">
        <f t="shared" si="3"/>
        <v>-3488.3400000000056</v>
      </c>
      <c r="F255" s="73">
        <f>янв.23!H253+фев.23!H253+мар.23!H253+апр.23!H253+май.23!H253+июн.23!H253+июл.23!H253+авг.23!H253+сен.23!H253+окт.23!H253+ноя.23!H253+дек.23!H253</f>
        <v>46500</v>
      </c>
      <c r="G255" s="74">
        <f>янв.23!G253</f>
        <v>7837.44</v>
      </c>
      <c r="H255" s="74">
        <f>фев.23!G253</f>
        <v>4107.12</v>
      </c>
      <c r="I255" s="74">
        <f>мар.23!G253</f>
        <v>4516.8900000000003</v>
      </c>
      <c r="J255" s="74">
        <f>апр.23!G253</f>
        <v>2350.29</v>
      </c>
      <c r="K255" s="74">
        <f>май.23!G253</f>
        <v>2915.49</v>
      </c>
      <c r="L255" s="74">
        <f>июн.23!G253</f>
        <v>2510.4299999999998</v>
      </c>
      <c r="M255" s="74">
        <f>июл.23!G253</f>
        <v>1737.99</v>
      </c>
      <c r="N255" s="74">
        <f>авг.23!G253</f>
        <v>2764.77</v>
      </c>
      <c r="O255" s="74">
        <f>сен.23!G253</f>
        <v>843.09</v>
      </c>
      <c r="P255" s="74">
        <f>окт.23!G253</f>
        <v>2411.52</v>
      </c>
      <c r="Q255" s="74">
        <f>ноя.23!G253</f>
        <v>3518.37</v>
      </c>
      <c r="R255" s="74">
        <f>дек.23!G253</f>
        <v>6999.06</v>
      </c>
    </row>
    <row r="256" spans="1:18">
      <c r="A256" s="20"/>
      <c r="B256" s="158"/>
      <c r="C256" s="13">
        <v>252</v>
      </c>
      <c r="D256" s="149">
        <v>0</v>
      </c>
      <c r="E256" s="150">
        <f t="shared" si="3"/>
        <v>-733.57</v>
      </c>
      <c r="F256" s="73">
        <f>янв.23!H254+фев.23!H254+мар.23!H254+апр.23!H254+май.23!H254+июн.23!H254+июл.23!H254+авг.23!H254+сен.23!H254+окт.23!H254+ноя.23!H254+дек.23!H254</f>
        <v>0</v>
      </c>
      <c r="G256" s="74">
        <f>янв.23!G254</f>
        <v>0</v>
      </c>
      <c r="H256" s="74">
        <f>фев.23!G254</f>
        <v>0</v>
      </c>
      <c r="I256" s="74">
        <f>мар.23!G254</f>
        <v>0</v>
      </c>
      <c r="J256" s="74">
        <f>апр.23!G254</f>
        <v>0</v>
      </c>
      <c r="K256" s="74">
        <f>май.23!G254</f>
        <v>0</v>
      </c>
      <c r="L256" s="74">
        <f>июн.23!G254</f>
        <v>0</v>
      </c>
      <c r="M256" s="74">
        <f>июл.23!G254</f>
        <v>0</v>
      </c>
      <c r="N256" s="74">
        <f>авг.23!G254</f>
        <v>26.92</v>
      </c>
      <c r="O256" s="74">
        <f>сен.23!G254</f>
        <v>0</v>
      </c>
      <c r="P256" s="74">
        <f>окт.23!G254</f>
        <v>0</v>
      </c>
      <c r="Q256" s="74">
        <f>ноя.23!G254</f>
        <v>706.65000000000009</v>
      </c>
      <c r="R256" s="74">
        <f>дек.23!G254</f>
        <v>0</v>
      </c>
    </row>
    <row r="257" spans="1:18">
      <c r="A257" s="20"/>
      <c r="B257" s="158"/>
      <c r="C257" s="13">
        <v>253</v>
      </c>
      <c r="D257" s="149">
        <v>-18.510000000000002</v>
      </c>
      <c r="E257" s="150">
        <f t="shared" si="3"/>
        <v>-1128.96</v>
      </c>
      <c r="F257" s="73">
        <f>янв.23!H255+фев.23!H255+мар.23!H255+апр.23!H255+май.23!H255+июн.23!H255+июл.23!H255+авг.23!H255+сен.23!H255+окт.23!H255+ноя.23!H255+дек.23!H255</f>
        <v>0</v>
      </c>
      <c r="G257" s="74">
        <f>янв.23!G255</f>
        <v>6.73</v>
      </c>
      <c r="H257" s="74">
        <f>фев.23!G255</f>
        <v>0</v>
      </c>
      <c r="I257" s="74">
        <f>мар.23!G255</f>
        <v>0</v>
      </c>
      <c r="J257" s="74">
        <f>апр.23!G255</f>
        <v>0</v>
      </c>
      <c r="K257" s="74">
        <f>май.23!G255</f>
        <v>0</v>
      </c>
      <c r="L257" s="74">
        <f>июн.23!G255</f>
        <v>0</v>
      </c>
      <c r="M257" s="74">
        <f>июл.23!G255</f>
        <v>0</v>
      </c>
      <c r="N257" s="74">
        <f>авг.23!G255</f>
        <v>0</v>
      </c>
      <c r="O257" s="74">
        <f>сен.23!G255</f>
        <v>0</v>
      </c>
      <c r="P257" s="74">
        <f>окт.23!G255</f>
        <v>0</v>
      </c>
      <c r="Q257" s="74">
        <f>ноя.23!G255</f>
        <v>1103.72</v>
      </c>
      <c r="R257" s="74">
        <f>дек.23!G255</f>
        <v>0</v>
      </c>
    </row>
    <row r="258" spans="1:18">
      <c r="A258" s="20"/>
      <c r="B258" s="158"/>
      <c r="C258" s="13">
        <v>254</v>
      </c>
      <c r="D258" s="149">
        <v>0</v>
      </c>
      <c r="E258" s="150">
        <f t="shared" si="3"/>
        <v>0</v>
      </c>
      <c r="F258" s="73">
        <f>янв.23!H256+фев.23!H256+мар.23!H256+апр.23!H256+май.23!H256+июн.23!H256+июл.23!H256+авг.23!H256+сен.23!H256+окт.23!H256+ноя.23!H256+дек.23!H256</f>
        <v>0</v>
      </c>
      <c r="G258" s="74">
        <f>янв.23!G256</f>
        <v>0</v>
      </c>
      <c r="H258" s="74">
        <f>фев.23!G256</f>
        <v>0</v>
      </c>
      <c r="I258" s="74">
        <f>мар.23!G256</f>
        <v>0</v>
      </c>
      <c r="J258" s="74">
        <f>апр.23!G256</f>
        <v>0</v>
      </c>
      <c r="K258" s="74">
        <f>май.23!G256</f>
        <v>0</v>
      </c>
      <c r="L258" s="74">
        <f>июн.23!G256</f>
        <v>0</v>
      </c>
      <c r="M258" s="74">
        <f>июл.23!G256</f>
        <v>0</v>
      </c>
      <c r="N258" s="74">
        <f>авг.23!G256</f>
        <v>0</v>
      </c>
      <c r="O258" s="74">
        <f>сен.23!G256</f>
        <v>0</v>
      </c>
      <c r="P258" s="74">
        <f>окт.23!G256</f>
        <v>0</v>
      </c>
      <c r="Q258" s="74">
        <f>ноя.23!G256</f>
        <v>0</v>
      </c>
      <c r="R258" s="74">
        <f>дек.23!G256</f>
        <v>0</v>
      </c>
    </row>
    <row r="259" spans="1:18">
      <c r="A259" s="20"/>
      <c r="B259" s="158"/>
      <c r="C259" s="13">
        <v>256</v>
      </c>
      <c r="D259" s="149">
        <v>-18.510000000000002</v>
      </c>
      <c r="E259" s="150">
        <f t="shared" si="3"/>
        <v>-446.45000000000067</v>
      </c>
      <c r="F259" s="73">
        <f>янв.23!H257+фев.23!H257+мар.23!H257+апр.23!H257+май.23!H257+июн.23!H257+июл.23!H257+авг.23!H257+сен.23!H257+окт.23!H257+ноя.23!H257+дек.23!H257</f>
        <v>7500</v>
      </c>
      <c r="G259" s="74">
        <f>янв.23!G257</f>
        <v>7477.0300000000007</v>
      </c>
      <c r="H259" s="74">
        <f>фев.23!G257</f>
        <v>0</v>
      </c>
      <c r="I259" s="74">
        <f>мар.23!G257</f>
        <v>0</v>
      </c>
      <c r="J259" s="74">
        <f>апр.23!G257</f>
        <v>0</v>
      </c>
      <c r="K259" s="74">
        <f>май.23!G257</f>
        <v>6.73</v>
      </c>
      <c r="L259" s="74">
        <f>июн.23!G257</f>
        <v>33.650000000000006</v>
      </c>
      <c r="M259" s="74">
        <f>июл.23!G257</f>
        <v>20.190000000000001</v>
      </c>
      <c r="N259" s="74">
        <f>авг.23!G257</f>
        <v>47.11</v>
      </c>
      <c r="O259" s="74">
        <f>сен.23!G257</f>
        <v>33.650000000000006</v>
      </c>
      <c r="P259" s="74">
        <f>окт.23!G257</f>
        <v>94.22</v>
      </c>
      <c r="Q259" s="74">
        <f>ноя.23!G257</f>
        <v>215.36</v>
      </c>
      <c r="R259" s="74">
        <f>дек.23!G257</f>
        <v>0</v>
      </c>
    </row>
    <row r="260" spans="1:18">
      <c r="A260" s="20"/>
      <c r="B260" s="158"/>
      <c r="C260" s="13">
        <v>258</v>
      </c>
      <c r="D260" s="149">
        <v>-259.14</v>
      </c>
      <c r="E260" s="150">
        <f t="shared" si="3"/>
        <v>-6218.2400000000007</v>
      </c>
      <c r="F260" s="73">
        <f>янв.23!H258+фев.23!H258+мар.23!H258+апр.23!H258+май.23!H258+июн.23!H258+июл.23!H258+авг.23!H258+сен.23!H258+окт.23!H258+ноя.23!H258+дек.23!H258</f>
        <v>6260</v>
      </c>
      <c r="G260" s="74">
        <f>янв.23!G258</f>
        <v>0</v>
      </c>
      <c r="H260" s="74">
        <f>фев.23!G258</f>
        <v>0</v>
      </c>
      <c r="I260" s="74">
        <f>мар.23!G258</f>
        <v>1480.6000000000001</v>
      </c>
      <c r="J260" s="74">
        <f>апр.23!G258</f>
        <v>955.66000000000008</v>
      </c>
      <c r="K260" s="74">
        <f>май.23!G258</f>
        <v>2274.7400000000002</v>
      </c>
      <c r="L260" s="74">
        <f>июн.23!G258</f>
        <v>935.47</v>
      </c>
      <c r="M260" s="74">
        <f>июл.23!G258</f>
        <v>760.49</v>
      </c>
      <c r="N260" s="74">
        <f>авг.23!G258</f>
        <v>621.72</v>
      </c>
      <c r="O260" s="74">
        <f>сен.23!G258</f>
        <v>593.46</v>
      </c>
      <c r="P260" s="74">
        <f>окт.23!G258</f>
        <v>1356.48</v>
      </c>
      <c r="Q260" s="74">
        <f>ноя.23!G258</f>
        <v>2270.2199999999998</v>
      </c>
      <c r="R260" s="74">
        <f>дек.23!G258</f>
        <v>970.26</v>
      </c>
    </row>
    <row r="261" spans="1:18">
      <c r="A261" s="20"/>
      <c r="B261" s="158"/>
      <c r="C261" s="13">
        <v>259</v>
      </c>
      <c r="D261" s="149">
        <v>0</v>
      </c>
      <c r="E261" s="150">
        <f t="shared" si="3"/>
        <v>0</v>
      </c>
      <c r="F261" s="73">
        <f>янв.23!H259+фев.23!H259+мар.23!H259+апр.23!H259+май.23!H259+июн.23!H259+июл.23!H259+авг.23!H259+сен.23!H259+окт.23!H259+ноя.23!H259+дек.23!H259</f>
        <v>0</v>
      </c>
      <c r="G261" s="74">
        <f>янв.23!G259</f>
        <v>0</v>
      </c>
      <c r="H261" s="74">
        <f>фев.23!G259</f>
        <v>0</v>
      </c>
      <c r="I261" s="74">
        <f>мар.23!G259</f>
        <v>0</v>
      </c>
      <c r="J261" s="74">
        <f>апр.23!G259</f>
        <v>0</v>
      </c>
      <c r="K261" s="74">
        <f>май.23!G259</f>
        <v>0</v>
      </c>
      <c r="L261" s="74">
        <f>июн.23!G259</f>
        <v>0</v>
      </c>
      <c r="M261" s="74">
        <f>июл.23!G259</f>
        <v>0</v>
      </c>
      <c r="N261" s="74">
        <f>авг.23!G259</f>
        <v>0</v>
      </c>
      <c r="O261" s="74">
        <f>сен.23!G259</f>
        <v>0</v>
      </c>
      <c r="P261" s="74">
        <f>окт.23!G259</f>
        <v>0</v>
      </c>
      <c r="Q261" s="74">
        <f>ноя.23!G259</f>
        <v>0</v>
      </c>
      <c r="R261" s="74">
        <f>дек.23!G259</f>
        <v>0</v>
      </c>
    </row>
    <row r="262" spans="1:18">
      <c r="A262" s="20"/>
      <c r="B262" s="158"/>
      <c r="C262" s="13">
        <v>260</v>
      </c>
      <c r="D262" s="149">
        <v>0</v>
      </c>
      <c r="E262" s="150">
        <f t="shared" si="3"/>
        <v>585.50999999999988</v>
      </c>
      <c r="F262" s="73">
        <f>янв.23!H260+фев.23!H260+мар.23!H260+апр.23!H260+май.23!H260+июн.23!H260+июл.23!H260+авг.23!H260+сен.23!H260+окт.23!H260+ноя.23!H260+дек.23!H260</f>
        <v>1009.5</v>
      </c>
      <c r="G262" s="74">
        <f>янв.23!G260</f>
        <v>0</v>
      </c>
      <c r="H262" s="74">
        <f>фев.23!G260</f>
        <v>0</v>
      </c>
      <c r="I262" s="74">
        <f>мар.23!G260</f>
        <v>0</v>
      </c>
      <c r="J262" s="74">
        <f>апр.23!G260</f>
        <v>13.46</v>
      </c>
      <c r="K262" s="74">
        <f>май.23!G260</f>
        <v>20.190000000000001</v>
      </c>
      <c r="L262" s="74">
        <f>июн.23!G260</f>
        <v>168.25</v>
      </c>
      <c r="M262" s="74">
        <f>июл.23!G260</f>
        <v>33.650000000000006</v>
      </c>
      <c r="N262" s="74">
        <f>авг.23!G260</f>
        <v>148.06</v>
      </c>
      <c r="O262" s="74">
        <f>сен.23!G260</f>
        <v>33.650000000000006</v>
      </c>
      <c r="P262" s="74">
        <f>окт.23!G260</f>
        <v>6.73</v>
      </c>
      <c r="Q262" s="74">
        <f>ноя.23!G260</f>
        <v>0</v>
      </c>
      <c r="R262" s="74">
        <f>дек.23!G260</f>
        <v>0</v>
      </c>
    </row>
    <row r="263" spans="1:18">
      <c r="A263" s="20"/>
      <c r="B263" s="158"/>
      <c r="C263" s="13">
        <v>261</v>
      </c>
      <c r="D263" s="149">
        <v>0</v>
      </c>
      <c r="E263" s="150">
        <f t="shared" si="3"/>
        <v>0</v>
      </c>
      <c r="F263" s="73">
        <f>янв.23!H261+фев.23!H261+мар.23!H261+апр.23!H261+май.23!H261+июн.23!H261+июл.23!H261+авг.23!H261+сен.23!H261+окт.23!H261+ноя.23!H261+дек.23!H261</f>
        <v>0</v>
      </c>
      <c r="G263" s="74">
        <f>янв.23!G261</f>
        <v>0</v>
      </c>
      <c r="H263" s="74">
        <f>фев.23!G261</f>
        <v>0</v>
      </c>
      <c r="I263" s="74">
        <f>мар.23!G261</f>
        <v>0</v>
      </c>
      <c r="J263" s="74">
        <f>апр.23!G261</f>
        <v>0</v>
      </c>
      <c r="K263" s="74">
        <f>май.23!G261</f>
        <v>0</v>
      </c>
      <c r="L263" s="74">
        <f>июн.23!G261</f>
        <v>0</v>
      </c>
      <c r="M263" s="74">
        <f>июл.23!G261</f>
        <v>0</v>
      </c>
      <c r="N263" s="74">
        <f>авг.23!G261</f>
        <v>0</v>
      </c>
      <c r="O263" s="74">
        <f>сен.23!G261</f>
        <v>0</v>
      </c>
      <c r="P263" s="74">
        <f>окт.23!G261</f>
        <v>0</v>
      </c>
      <c r="Q263" s="74">
        <f>ноя.23!G261</f>
        <v>0</v>
      </c>
      <c r="R263" s="74">
        <f>дек.23!G261</f>
        <v>0</v>
      </c>
    </row>
    <row r="264" spans="1:18">
      <c r="A264" s="20"/>
      <c r="B264" s="158"/>
      <c r="C264" s="13">
        <v>262</v>
      </c>
      <c r="D264" s="149">
        <v>0</v>
      </c>
      <c r="E264" s="150">
        <f t="shared" si="3"/>
        <v>0</v>
      </c>
      <c r="F264" s="73">
        <f>янв.23!H262+фев.23!H262+мар.23!H262+апр.23!H262+май.23!H262+июн.23!H262+июл.23!H262+авг.23!H262+сен.23!H262+окт.23!H262+ноя.23!H262+дек.23!H262</f>
        <v>0</v>
      </c>
      <c r="G264" s="74">
        <f>янв.23!G262</f>
        <v>0</v>
      </c>
      <c r="H264" s="74">
        <f>фев.23!G262</f>
        <v>0</v>
      </c>
      <c r="I264" s="74">
        <f>мар.23!G262</f>
        <v>0</v>
      </c>
      <c r="J264" s="74">
        <f>апр.23!G262</f>
        <v>0</v>
      </c>
      <c r="K264" s="74">
        <f>май.23!G262</f>
        <v>0</v>
      </c>
      <c r="L264" s="74">
        <f>июн.23!G262</f>
        <v>0</v>
      </c>
      <c r="M264" s="74">
        <f>июл.23!G262</f>
        <v>0</v>
      </c>
      <c r="N264" s="74">
        <f>авг.23!G262</f>
        <v>0</v>
      </c>
      <c r="O264" s="74">
        <f>сен.23!G262</f>
        <v>0</v>
      </c>
      <c r="P264" s="74">
        <f>окт.23!G262</f>
        <v>0</v>
      </c>
      <c r="Q264" s="74">
        <f>ноя.23!G262</f>
        <v>0</v>
      </c>
      <c r="R264" s="74">
        <f>дек.23!G262</f>
        <v>0</v>
      </c>
    </row>
    <row r="265" spans="1:18">
      <c r="A265" s="20"/>
      <c r="B265" s="158"/>
      <c r="C265" s="13">
        <v>263</v>
      </c>
      <c r="D265" s="149">
        <v>0</v>
      </c>
      <c r="E265" s="150">
        <f t="shared" si="3"/>
        <v>0</v>
      </c>
      <c r="F265" s="73">
        <f>янв.23!H263+фев.23!H263+мар.23!H263+апр.23!H263+май.23!H263+июн.23!H263+июл.23!H263+авг.23!H263+сен.23!H263+окт.23!H263+ноя.23!H263+дек.23!H263</f>
        <v>0</v>
      </c>
      <c r="G265" s="74">
        <f>янв.23!G263</f>
        <v>0</v>
      </c>
      <c r="H265" s="74">
        <f>фев.23!G263</f>
        <v>0</v>
      </c>
      <c r="I265" s="74">
        <f>мар.23!G263</f>
        <v>0</v>
      </c>
      <c r="J265" s="74">
        <f>апр.23!G263</f>
        <v>0</v>
      </c>
      <c r="K265" s="74">
        <f>май.23!G263</f>
        <v>0</v>
      </c>
      <c r="L265" s="74">
        <f>июн.23!G263</f>
        <v>0</v>
      </c>
      <c r="M265" s="74">
        <f>июл.23!G263</f>
        <v>0</v>
      </c>
      <c r="N265" s="74">
        <f>авг.23!G263</f>
        <v>0</v>
      </c>
      <c r="O265" s="74">
        <f>сен.23!G263</f>
        <v>0</v>
      </c>
      <c r="P265" s="74">
        <f>окт.23!G263</f>
        <v>0</v>
      </c>
      <c r="Q265" s="74">
        <f>ноя.23!G263</f>
        <v>0</v>
      </c>
      <c r="R265" s="74">
        <f>дек.23!G263</f>
        <v>0</v>
      </c>
    </row>
    <row r="266" spans="1:18">
      <c r="A266" s="20"/>
      <c r="B266" s="158"/>
      <c r="C266" s="13">
        <v>264</v>
      </c>
      <c r="D266" s="149">
        <v>0</v>
      </c>
      <c r="E266" s="150">
        <f t="shared" si="3"/>
        <v>0</v>
      </c>
      <c r="F266" s="73">
        <f>янв.23!H264+фев.23!H264+мар.23!H264+апр.23!H264+май.23!H264+июн.23!H264+июл.23!H264+авг.23!H264+сен.23!H264+окт.23!H264+ноя.23!H264+дек.23!H264</f>
        <v>0</v>
      </c>
      <c r="G266" s="74">
        <f>янв.23!G264</f>
        <v>0</v>
      </c>
      <c r="H266" s="74">
        <f>фев.23!G264</f>
        <v>0</v>
      </c>
      <c r="I266" s="74">
        <f>мар.23!G264</f>
        <v>0</v>
      </c>
      <c r="J266" s="74">
        <f>апр.23!G264</f>
        <v>0</v>
      </c>
      <c r="K266" s="74">
        <f>май.23!G264</f>
        <v>0</v>
      </c>
      <c r="L266" s="74">
        <f>июн.23!G264</f>
        <v>0</v>
      </c>
      <c r="M266" s="74">
        <f>июл.23!G264</f>
        <v>0</v>
      </c>
      <c r="N266" s="74">
        <f>авг.23!G264</f>
        <v>0</v>
      </c>
      <c r="O266" s="74">
        <f>сен.23!G264</f>
        <v>0</v>
      </c>
      <c r="P266" s="74">
        <f>окт.23!G264</f>
        <v>0</v>
      </c>
      <c r="Q266" s="74">
        <f>ноя.23!G264</f>
        <v>0</v>
      </c>
      <c r="R266" s="74">
        <f>дек.23!G264</f>
        <v>0</v>
      </c>
    </row>
    <row r="267" spans="1:18">
      <c r="A267" s="20"/>
      <c r="B267" s="158"/>
      <c r="C267" s="13">
        <v>265</v>
      </c>
      <c r="D267" s="149">
        <v>494.06</v>
      </c>
      <c r="E267" s="150">
        <f t="shared" si="3"/>
        <v>-2009.5</v>
      </c>
      <c r="F267" s="73">
        <f>янв.23!H265+фев.23!H265+мар.23!H265+апр.23!H265+май.23!H265+июн.23!H265+июл.23!H265+авг.23!H265+сен.23!H265+окт.23!H265+ноя.23!H265+дек.23!H265</f>
        <v>0</v>
      </c>
      <c r="G267" s="74">
        <f>янв.23!G265</f>
        <v>0</v>
      </c>
      <c r="H267" s="74">
        <f>фев.23!G265</f>
        <v>0</v>
      </c>
      <c r="I267" s="74">
        <f>мар.23!G265</f>
        <v>0</v>
      </c>
      <c r="J267" s="74">
        <f>апр.23!G265</f>
        <v>161.52000000000001</v>
      </c>
      <c r="K267" s="74">
        <f>май.23!G265</f>
        <v>666.2700000000001</v>
      </c>
      <c r="L267" s="74">
        <f>июн.23!G265</f>
        <v>228.82000000000002</v>
      </c>
      <c r="M267" s="74">
        <f>июл.23!G265</f>
        <v>134.60000000000002</v>
      </c>
      <c r="N267" s="74">
        <f>авг.23!G265</f>
        <v>639.35</v>
      </c>
      <c r="O267" s="74">
        <f>сен.23!G265</f>
        <v>430.72</v>
      </c>
      <c r="P267" s="74">
        <f>окт.23!G265</f>
        <v>174.98000000000002</v>
      </c>
      <c r="Q267" s="74">
        <f>ноя.23!G265</f>
        <v>67.300000000000011</v>
      </c>
      <c r="R267" s="74">
        <f>дек.23!G265</f>
        <v>0</v>
      </c>
    </row>
    <row r="268" spans="1:18">
      <c r="A268" s="20"/>
      <c r="B268" s="158"/>
      <c r="C268" s="13">
        <v>266</v>
      </c>
      <c r="D268" s="149">
        <v>-3576.07</v>
      </c>
      <c r="E268" s="150">
        <f t="shared" si="3"/>
        <v>-6748.6000000000022</v>
      </c>
      <c r="F268" s="73">
        <f>янв.23!H266+фев.23!H266+мар.23!H266+апр.23!H266+май.23!H266+июн.23!H266+июл.23!H266+авг.23!H266+сен.23!H266+окт.23!H266+ноя.23!H266+дек.23!H266</f>
        <v>30000</v>
      </c>
      <c r="G268" s="74">
        <f>янв.23!G266</f>
        <v>2011.17</v>
      </c>
      <c r="H268" s="74">
        <f>фев.23!G266</f>
        <v>3994.08</v>
      </c>
      <c r="I268" s="74">
        <f>мар.23!G266</f>
        <v>2858.97</v>
      </c>
      <c r="J268" s="74">
        <f>апр.23!G266</f>
        <v>2651.73</v>
      </c>
      <c r="K268" s="74">
        <f>май.23!G266</f>
        <v>2901.36</v>
      </c>
      <c r="L268" s="74">
        <f>июн.23!G266</f>
        <v>1120.98</v>
      </c>
      <c r="M268" s="74">
        <f>июл.23!G266</f>
        <v>1177.5</v>
      </c>
      <c r="N268" s="74">
        <f>авг.23!G266</f>
        <v>1351.77</v>
      </c>
      <c r="O268" s="74">
        <f>сен.23!G266</f>
        <v>805.41</v>
      </c>
      <c r="P268" s="74">
        <f>окт.23!G266</f>
        <v>3975.24</v>
      </c>
      <c r="Q268" s="74">
        <f>ноя.23!G266</f>
        <v>5100.93</v>
      </c>
      <c r="R268" s="74">
        <f>дек.23!G266</f>
        <v>5223.3900000000003</v>
      </c>
    </row>
    <row r="269" spans="1:18">
      <c r="A269" s="20"/>
      <c r="B269" s="158"/>
      <c r="C269" s="13">
        <v>267</v>
      </c>
      <c r="D269" s="149">
        <v>-4816.63</v>
      </c>
      <c r="E269" s="150">
        <f t="shared" si="3"/>
        <v>-6962.31</v>
      </c>
      <c r="F269" s="73">
        <f>янв.23!H267+фев.23!H267+мар.23!H267+апр.23!H267+май.23!H267+июн.23!H267+июл.23!H267+авг.23!H267+сен.23!H267+окт.23!H267+ноя.23!H267+дек.23!H267</f>
        <v>2000</v>
      </c>
      <c r="G269" s="74">
        <f>янв.23!G267</f>
        <v>1467.14</v>
      </c>
      <c r="H269" s="74">
        <f>фев.23!G267</f>
        <v>0</v>
      </c>
      <c r="I269" s="74">
        <f>мар.23!G267</f>
        <v>0</v>
      </c>
      <c r="J269" s="74">
        <f>апр.23!G267</f>
        <v>74.03</v>
      </c>
      <c r="K269" s="74">
        <f>май.23!G267</f>
        <v>208.63000000000002</v>
      </c>
      <c r="L269" s="74">
        <f>июн.23!G267</f>
        <v>430.72</v>
      </c>
      <c r="M269" s="74">
        <f>июл.23!G267</f>
        <v>296.12</v>
      </c>
      <c r="N269" s="74">
        <f>авг.23!G267</f>
        <v>1043.1500000000001</v>
      </c>
      <c r="O269" s="74">
        <f>сен.23!G267</f>
        <v>121.14000000000001</v>
      </c>
      <c r="P269" s="74">
        <f>окт.23!G267</f>
        <v>423.99</v>
      </c>
      <c r="Q269" s="74">
        <f>ноя.23!G267</f>
        <v>47.11</v>
      </c>
      <c r="R269" s="74">
        <f>дек.23!G267</f>
        <v>33.650000000000006</v>
      </c>
    </row>
    <row r="270" spans="1:18">
      <c r="A270" s="20"/>
      <c r="B270" s="158"/>
      <c r="C270" s="13">
        <v>268</v>
      </c>
      <c r="D270" s="149">
        <v>-4933.6499999999996</v>
      </c>
      <c r="E270" s="150">
        <f t="shared" ref="E270:E334" si="4">F270-G270-H270-I270-J270-K270-L270-M270-N270-O270-P270-Q270-R270+D270</f>
        <v>3127.8199999999979</v>
      </c>
      <c r="F270" s="73">
        <f>янв.23!H268+фев.23!H268+мар.23!H268+апр.23!H268+май.23!H268+июн.23!H268+июл.23!H268+авг.23!H268+сен.23!H268+окт.23!H268+ноя.23!H268+дек.23!H268</f>
        <v>39350</v>
      </c>
      <c r="G270" s="74">
        <f>янв.23!G268</f>
        <v>3683.22</v>
      </c>
      <c r="H270" s="74">
        <f>фев.23!G268</f>
        <v>2703.54</v>
      </c>
      <c r="I270" s="74">
        <f>мар.23!G268</f>
        <v>4436.82</v>
      </c>
      <c r="J270" s="74">
        <f>апр.23!G268</f>
        <v>2482.17</v>
      </c>
      <c r="K270" s="74">
        <f>май.23!G268</f>
        <v>2557.5300000000002</v>
      </c>
      <c r="L270" s="74">
        <f>июн.23!G268</f>
        <v>2072.4</v>
      </c>
      <c r="M270" s="74">
        <f>июл.23!G268</f>
        <v>1464.81</v>
      </c>
      <c r="N270" s="74">
        <f>авг.23!G268</f>
        <v>2256.09</v>
      </c>
      <c r="O270" s="74">
        <f>сен.23!G268</f>
        <v>1116.27</v>
      </c>
      <c r="P270" s="74">
        <f>окт.23!G268</f>
        <v>3052.08</v>
      </c>
      <c r="Q270" s="74">
        <f>ноя.23!G268</f>
        <v>2844.84</v>
      </c>
      <c r="R270" s="74">
        <f>дек.23!G268</f>
        <v>2618.7599999999998</v>
      </c>
    </row>
    <row r="271" spans="1:18">
      <c r="A271" s="20"/>
      <c r="B271" s="158"/>
      <c r="C271" s="13">
        <v>269</v>
      </c>
      <c r="D271" s="149">
        <v>130.26</v>
      </c>
      <c r="E271" s="150">
        <f t="shared" si="4"/>
        <v>123.52999999999999</v>
      </c>
      <c r="F271" s="73">
        <f>янв.23!H269+фев.23!H269+мар.23!H269+апр.23!H269+май.23!H269+июн.23!H269+июл.23!H269+авг.23!H269+сен.23!H269+окт.23!H269+ноя.23!H269+дек.23!H269</f>
        <v>0</v>
      </c>
      <c r="G271" s="74">
        <f>янв.23!G269</f>
        <v>0</v>
      </c>
      <c r="H271" s="74">
        <f>фев.23!G269</f>
        <v>0</v>
      </c>
      <c r="I271" s="74">
        <f>мар.23!G269</f>
        <v>0</v>
      </c>
      <c r="J271" s="74">
        <f>апр.23!G269</f>
        <v>0</v>
      </c>
      <c r="K271" s="74">
        <f>май.23!G269</f>
        <v>0</v>
      </c>
      <c r="L271" s="74">
        <f>июн.23!G269</f>
        <v>0</v>
      </c>
      <c r="M271" s="74">
        <f>июл.23!G269</f>
        <v>0</v>
      </c>
      <c r="N271" s="74">
        <f>авг.23!G269</f>
        <v>0</v>
      </c>
      <c r="O271" s="74">
        <f>сен.23!G269</f>
        <v>0</v>
      </c>
      <c r="P271" s="74">
        <f>окт.23!G269</f>
        <v>0</v>
      </c>
      <c r="Q271" s="74">
        <f>ноя.23!G269</f>
        <v>6.73</v>
      </c>
      <c r="R271" s="74">
        <f>дек.23!G269</f>
        <v>0</v>
      </c>
    </row>
    <row r="272" spans="1:18">
      <c r="A272" s="20"/>
      <c r="B272" s="158"/>
      <c r="C272" s="13">
        <v>270</v>
      </c>
      <c r="D272" s="149">
        <v>0</v>
      </c>
      <c r="E272" s="150">
        <f t="shared" si="4"/>
        <v>-32208.220000000008</v>
      </c>
      <c r="F272" s="73">
        <f>янв.23!H270+фев.23!H270+мар.23!H270+апр.23!H270+май.23!H270+июн.23!H270+июл.23!H270+авг.23!H270+сен.23!H270+окт.23!H270+ноя.23!H270+дек.23!H270</f>
        <v>10809.94</v>
      </c>
      <c r="G272" s="74">
        <f>янв.23!G270</f>
        <v>23830.93</v>
      </c>
      <c r="H272" s="74">
        <f>фев.23!G270</f>
        <v>1642.1200000000001</v>
      </c>
      <c r="I272" s="74">
        <f>мар.23!G270</f>
        <v>2281.4700000000003</v>
      </c>
      <c r="J272" s="74">
        <f>апр.23!G270</f>
        <v>673</v>
      </c>
      <c r="K272" s="74">
        <f>май.23!G270</f>
        <v>538.40000000000009</v>
      </c>
      <c r="L272" s="74">
        <f>июн.23!G270</f>
        <v>430.72</v>
      </c>
      <c r="M272" s="74">
        <f>июл.23!G270</f>
        <v>235.55</v>
      </c>
      <c r="N272" s="74">
        <f>авг.23!G270</f>
        <v>316.31</v>
      </c>
      <c r="O272" s="74">
        <f>сен.23!G270</f>
        <v>154.79000000000002</v>
      </c>
      <c r="P272" s="74">
        <f>окт.23!G270</f>
        <v>706.65000000000009</v>
      </c>
      <c r="Q272" s="74">
        <f>ноя.23!G270</f>
        <v>5606.09</v>
      </c>
      <c r="R272" s="74">
        <f>дек.23!G270</f>
        <v>6602.13</v>
      </c>
    </row>
    <row r="273" spans="1:18">
      <c r="A273" s="20"/>
      <c r="B273" s="158"/>
      <c r="C273" s="13">
        <v>272</v>
      </c>
      <c r="D273" s="149">
        <v>0</v>
      </c>
      <c r="E273" s="150">
        <f t="shared" si="4"/>
        <v>0</v>
      </c>
      <c r="F273" s="73">
        <f>янв.23!H271+фев.23!H271+мар.23!H271+апр.23!H271+май.23!H271+июн.23!H271+июл.23!H271+авг.23!H271+сен.23!H271+окт.23!H271+ноя.23!H271+дек.23!H271</f>
        <v>0</v>
      </c>
      <c r="G273" s="74">
        <f>янв.23!G271</f>
        <v>0</v>
      </c>
      <c r="H273" s="74">
        <f>фев.23!G271</f>
        <v>0</v>
      </c>
      <c r="I273" s="74">
        <f>мар.23!G271</f>
        <v>0</v>
      </c>
      <c r="J273" s="74">
        <f>апр.23!G271</f>
        <v>0</v>
      </c>
      <c r="K273" s="74">
        <f>май.23!G271</f>
        <v>0</v>
      </c>
      <c r="L273" s="74">
        <f>июн.23!G271</f>
        <v>0</v>
      </c>
      <c r="M273" s="74">
        <f>июл.23!G271</f>
        <v>0</v>
      </c>
      <c r="N273" s="74">
        <f>авг.23!G271</f>
        <v>0</v>
      </c>
      <c r="O273" s="74">
        <f>сен.23!G271</f>
        <v>0</v>
      </c>
      <c r="P273" s="74">
        <f>окт.23!G271</f>
        <v>0</v>
      </c>
      <c r="Q273" s="74">
        <f>ноя.23!G271</f>
        <v>0</v>
      </c>
      <c r="R273" s="74">
        <f>дек.23!G271</f>
        <v>0</v>
      </c>
    </row>
    <row r="274" spans="1:18">
      <c r="A274" s="20"/>
      <c r="B274" s="158"/>
      <c r="C274" s="13">
        <v>273</v>
      </c>
      <c r="D274" s="149">
        <v>-47283.18</v>
      </c>
      <c r="E274" s="150">
        <f t="shared" si="4"/>
        <v>-175738.69</v>
      </c>
      <c r="F274" s="73">
        <f>янв.23!H272+фев.23!H272+мар.23!H272+апр.23!H272+май.23!H272+июн.23!H272+июл.23!H272+авг.23!H272+сен.23!H272+окт.23!H272+ноя.23!H272+дек.23!H272</f>
        <v>0</v>
      </c>
      <c r="G274" s="74">
        <f>янв.23!G272</f>
        <v>22350.33</v>
      </c>
      <c r="H274" s="74">
        <f>фев.23!G272</f>
        <v>15068.470000000001</v>
      </c>
      <c r="I274" s="74">
        <f>мар.23!G272</f>
        <v>11656.36</v>
      </c>
      <c r="J274" s="74">
        <f>апр.23!G272</f>
        <v>2766.03</v>
      </c>
      <c r="K274" s="74">
        <f>май.23!G272</f>
        <v>11185.26</v>
      </c>
      <c r="L274" s="74">
        <f>июн.23!G272</f>
        <v>4293.7400000000007</v>
      </c>
      <c r="M274" s="74">
        <f>июл.23!G272</f>
        <v>9152.8000000000011</v>
      </c>
      <c r="N274" s="74">
        <f>авг.23!G272</f>
        <v>9018.2000000000007</v>
      </c>
      <c r="O274" s="74">
        <f>сен.23!G272</f>
        <v>666.2700000000001</v>
      </c>
      <c r="P274" s="74">
        <f>окт.23!G272</f>
        <v>9973.86</v>
      </c>
      <c r="Q274" s="74">
        <f>ноя.23!G272</f>
        <v>15371.320000000002</v>
      </c>
      <c r="R274" s="74">
        <f>дек.23!G272</f>
        <v>16952.870000000003</v>
      </c>
    </row>
    <row r="275" spans="1:18">
      <c r="A275" s="20"/>
      <c r="B275" s="158"/>
      <c r="C275" s="13">
        <v>274</v>
      </c>
      <c r="D275" s="149">
        <v>-18703.41</v>
      </c>
      <c r="E275" s="150">
        <f t="shared" si="4"/>
        <v>-16381.379999999996</v>
      </c>
      <c r="F275" s="73">
        <f>янв.23!H273+фев.23!H273+мар.23!H273+апр.23!H273+май.23!H273+июн.23!H273+июл.23!H273+авг.23!H273+сен.23!H273+окт.23!H273+ноя.23!H273+дек.23!H273</f>
        <v>108127.47</v>
      </c>
      <c r="G275" s="74">
        <f>янв.23!G273</f>
        <v>16706.37</v>
      </c>
      <c r="H275" s="74">
        <f>фев.23!G273</f>
        <v>13122.06</v>
      </c>
      <c r="I275" s="74">
        <f>мар.23!G273</f>
        <v>14827.08</v>
      </c>
      <c r="J275" s="74">
        <f>апр.23!G273</f>
        <v>4596.96</v>
      </c>
      <c r="K275" s="74">
        <f>май.23!G273</f>
        <v>6697.62</v>
      </c>
      <c r="L275" s="74">
        <f>июн.23!G273</f>
        <v>2731.8</v>
      </c>
      <c r="M275" s="74">
        <f>июл.23!G273</f>
        <v>1427.1299999999999</v>
      </c>
      <c r="N275" s="74">
        <f>авг.23!G273</f>
        <v>3367.65</v>
      </c>
      <c r="O275" s="74">
        <f>сен.23!G273</f>
        <v>3023.82</v>
      </c>
      <c r="P275" s="74">
        <f>окт.23!G273</f>
        <v>10069.98</v>
      </c>
      <c r="Q275" s="74">
        <f>ноя.23!G273</f>
        <v>12853.59</v>
      </c>
      <c r="R275" s="74">
        <f>дек.23!G273</f>
        <v>16381.38</v>
      </c>
    </row>
    <row r="276" spans="1:18">
      <c r="A276" s="51"/>
      <c r="B276" s="158"/>
      <c r="C276" s="13">
        <v>275</v>
      </c>
      <c r="D276" s="149">
        <v>19917.740000000002</v>
      </c>
      <c r="E276" s="150">
        <f t="shared" si="4"/>
        <v>30117.74</v>
      </c>
      <c r="F276" s="73">
        <f>янв.23!H274+фев.23!H274+мар.23!H274+апр.23!H274+май.23!H274+июн.23!H274+июл.23!H274+авг.23!H274+сен.23!H274+окт.23!H274+ноя.23!H274+дек.23!H274</f>
        <v>10200</v>
      </c>
      <c r="G276" s="74">
        <f>янв.23!G274</f>
        <v>0</v>
      </c>
      <c r="H276" s="74">
        <f>фев.23!G274</f>
        <v>0</v>
      </c>
      <c r="I276" s="74">
        <f>мар.23!G274</f>
        <v>0</v>
      </c>
      <c r="J276" s="74">
        <f>апр.23!G274</f>
        <v>0</v>
      </c>
      <c r="K276" s="74">
        <f>май.23!G274</f>
        <v>0</v>
      </c>
      <c r="L276" s="74">
        <f>июн.23!G274</f>
        <v>0</v>
      </c>
      <c r="M276" s="74">
        <f>июл.23!G274</f>
        <v>0</v>
      </c>
      <c r="N276" s="74">
        <f>авг.23!G274</f>
        <v>0</v>
      </c>
      <c r="O276" s="74">
        <f>сен.23!G274</f>
        <v>0</v>
      </c>
      <c r="P276" s="74">
        <f>окт.23!G274</f>
        <v>0</v>
      </c>
      <c r="Q276" s="74">
        <f>ноя.23!G274</f>
        <v>0</v>
      </c>
      <c r="R276" s="74">
        <f>дек.23!G274</f>
        <v>0</v>
      </c>
    </row>
    <row r="277" spans="1:18">
      <c r="A277" s="20"/>
      <c r="B277" s="158"/>
      <c r="C277" s="13">
        <v>276</v>
      </c>
      <c r="D277" s="149">
        <v>-83907.93</v>
      </c>
      <c r="E277" s="150">
        <f t="shared" si="4"/>
        <v>27261.48000000004</v>
      </c>
      <c r="F277" s="73">
        <f>янв.23!H275+фев.23!H275+мар.23!H275+апр.23!H275+май.23!H275+июн.23!H275+июл.23!H275+авг.23!H275+сен.23!H275+окт.23!H275+ноя.23!H275+дек.23!H275</f>
        <v>165000</v>
      </c>
      <c r="G277" s="74">
        <f>янв.23!G275</f>
        <v>9674.34</v>
      </c>
      <c r="H277" s="74">
        <f>фев.23!G275</f>
        <v>6966.09</v>
      </c>
      <c r="I277" s="74">
        <f>мар.23!G275</f>
        <v>8873.64</v>
      </c>
      <c r="J277" s="74">
        <f>апр.23!G275</f>
        <v>2694.12</v>
      </c>
      <c r="K277" s="74">
        <f>май.23!G275</f>
        <v>3372.36</v>
      </c>
      <c r="L277" s="74">
        <f>июн.23!G275</f>
        <v>1135.1099999999999</v>
      </c>
      <c r="M277" s="74">
        <f>июл.23!G275</f>
        <v>744.18</v>
      </c>
      <c r="N277" s="74">
        <f>авг.23!G275</f>
        <v>1375.32</v>
      </c>
      <c r="O277" s="74">
        <f>сен.23!G275</f>
        <v>767.73</v>
      </c>
      <c r="P277" s="74">
        <f>окт.23!G275</f>
        <v>4121.25</v>
      </c>
      <c r="Q277" s="74">
        <f>ноя.23!G275</f>
        <v>5887.5</v>
      </c>
      <c r="R277" s="74">
        <f>дек.23!G275</f>
        <v>8218.9500000000007</v>
      </c>
    </row>
    <row r="278" spans="1:18">
      <c r="A278" s="20"/>
      <c r="B278" s="158"/>
      <c r="C278" s="13">
        <v>277</v>
      </c>
      <c r="D278" s="149">
        <v>0</v>
      </c>
      <c r="E278" s="150">
        <f t="shared" si="4"/>
        <v>0</v>
      </c>
      <c r="F278" s="73">
        <f>янв.23!H276+фев.23!H276+мар.23!H276+апр.23!H276+май.23!H276+июн.23!H276+июл.23!H276+авг.23!H276+сен.23!H276+окт.23!H276+ноя.23!H276+дек.23!H276</f>
        <v>0</v>
      </c>
      <c r="G278" s="74">
        <f>янв.23!G276</f>
        <v>0</v>
      </c>
      <c r="H278" s="74">
        <f>фев.23!G276</f>
        <v>0</v>
      </c>
      <c r="I278" s="74">
        <f>мар.23!G276</f>
        <v>0</v>
      </c>
      <c r="J278" s="74">
        <f>апр.23!G276</f>
        <v>0</v>
      </c>
      <c r="K278" s="74">
        <f>май.23!G276</f>
        <v>0</v>
      </c>
      <c r="L278" s="74">
        <f>июн.23!G276</f>
        <v>0</v>
      </c>
      <c r="M278" s="74">
        <f>июл.23!G276</f>
        <v>0</v>
      </c>
      <c r="N278" s="74">
        <f>авг.23!G276</f>
        <v>0</v>
      </c>
      <c r="O278" s="74">
        <f>сен.23!G276</f>
        <v>0</v>
      </c>
      <c r="P278" s="74">
        <f>окт.23!G276</f>
        <v>0</v>
      </c>
      <c r="Q278" s="74">
        <f>ноя.23!G276</f>
        <v>0</v>
      </c>
      <c r="R278" s="74">
        <f>дек.23!G276</f>
        <v>0</v>
      </c>
    </row>
    <row r="279" spans="1:18">
      <c r="A279" s="20"/>
      <c r="B279" s="158"/>
      <c r="C279" s="13">
        <v>278</v>
      </c>
      <c r="D279" s="149">
        <v>-2393.0100000000002</v>
      </c>
      <c r="E279" s="150">
        <f t="shared" si="4"/>
        <v>0.19999999999890861</v>
      </c>
      <c r="F279" s="73">
        <f>янв.23!H277+фев.23!H277+мар.23!H277+апр.23!H277+май.23!H277+июн.23!H277+июл.23!H277+авг.23!H277+сен.23!H277+окт.23!H277+ноя.23!H277+дек.23!H277</f>
        <v>30814</v>
      </c>
      <c r="G279" s="74">
        <f>янв.23!G277</f>
        <v>3963.9700000000003</v>
      </c>
      <c r="H279" s="74">
        <f>фев.23!G277</f>
        <v>1177.75</v>
      </c>
      <c r="I279" s="74">
        <f>мар.23!G277</f>
        <v>2510.29</v>
      </c>
      <c r="J279" s="74">
        <f>апр.23!G277</f>
        <v>1238.3200000000002</v>
      </c>
      <c r="K279" s="74">
        <f>май.23!G277</f>
        <v>3163.1000000000004</v>
      </c>
      <c r="L279" s="74">
        <f>июн.23!G277</f>
        <v>2638.1600000000003</v>
      </c>
      <c r="M279" s="74">
        <f>июл.23!G277</f>
        <v>1379.65</v>
      </c>
      <c r="N279" s="74">
        <f>авг.23!G277</f>
        <v>0</v>
      </c>
      <c r="O279" s="74">
        <f>сен.23!G277</f>
        <v>3782.26</v>
      </c>
      <c r="P279" s="74">
        <f>окт.23!G277</f>
        <v>2490.1000000000004</v>
      </c>
      <c r="Q279" s="74">
        <f>ноя.23!G277</f>
        <v>3937.05</v>
      </c>
      <c r="R279" s="74">
        <f>дек.23!G277</f>
        <v>2140.1400000000003</v>
      </c>
    </row>
    <row r="280" spans="1:18">
      <c r="A280" s="20"/>
      <c r="B280" s="158"/>
      <c r="C280" s="110" t="s">
        <v>28</v>
      </c>
      <c r="D280" s="149">
        <v>2003.45</v>
      </c>
      <c r="E280" s="150">
        <f t="shared" si="4"/>
        <v>1767.9</v>
      </c>
      <c r="F280" s="73">
        <f>янв.23!H278+фев.23!H278+мар.23!H278+апр.23!H278+май.23!H278+июн.23!H278+июл.23!H278+авг.23!H278+сен.23!H278+окт.23!H278+ноя.23!H278+дек.23!H278</f>
        <v>0</v>
      </c>
      <c r="G280" s="74">
        <f>янв.23!G278</f>
        <v>195.17000000000002</v>
      </c>
      <c r="H280" s="74">
        <f>фев.23!G278</f>
        <v>0</v>
      </c>
      <c r="I280" s="74">
        <f>мар.23!G278</f>
        <v>0</v>
      </c>
      <c r="J280" s="74">
        <f>апр.23!G278</f>
        <v>0</v>
      </c>
      <c r="K280" s="74">
        <f>май.23!G278</f>
        <v>0</v>
      </c>
      <c r="L280" s="74">
        <f>июн.23!G278</f>
        <v>0</v>
      </c>
      <c r="M280" s="74">
        <f>июл.23!G278</f>
        <v>0</v>
      </c>
      <c r="N280" s="74">
        <f>авг.23!G278</f>
        <v>0</v>
      </c>
      <c r="O280" s="74">
        <f>сен.23!G278</f>
        <v>0</v>
      </c>
      <c r="P280" s="74">
        <f>окт.23!G278</f>
        <v>40.380000000000003</v>
      </c>
      <c r="Q280" s="74">
        <f>ноя.23!G278</f>
        <v>0</v>
      </c>
      <c r="R280" s="74">
        <f>дек.23!G278</f>
        <v>0</v>
      </c>
    </row>
    <row r="281" spans="1:18">
      <c r="A281" s="20"/>
      <c r="B281" s="158"/>
      <c r="C281" s="109" t="s">
        <v>29</v>
      </c>
      <c r="D281" s="149">
        <v>-15217.22</v>
      </c>
      <c r="E281" s="150">
        <f t="shared" si="4"/>
        <v>-24574.379999999997</v>
      </c>
      <c r="F281" s="73">
        <f>янв.23!H279+фев.23!H279+мар.23!H279+апр.23!H279+май.23!H279+июн.23!H279+июл.23!H279+авг.23!H279+сен.23!H279+окт.23!H279+ноя.23!H279+дек.23!H279</f>
        <v>17000</v>
      </c>
      <c r="G281" s="74">
        <f>янв.23!G279</f>
        <v>2901.36</v>
      </c>
      <c r="H281" s="74">
        <f>фев.23!G279</f>
        <v>2416.23</v>
      </c>
      <c r="I281" s="74">
        <f>мар.23!G279</f>
        <v>5567.22</v>
      </c>
      <c r="J281" s="74">
        <f>апр.23!G279</f>
        <v>329.7</v>
      </c>
      <c r="K281" s="74">
        <f>май.23!G279</f>
        <v>876.06</v>
      </c>
      <c r="L281" s="74">
        <f>июн.23!G279</f>
        <v>1921.68</v>
      </c>
      <c r="M281" s="74">
        <f>июл.23!G279</f>
        <v>2406.81</v>
      </c>
      <c r="N281" s="74">
        <f>авг.23!G279</f>
        <v>2053.56</v>
      </c>
      <c r="O281" s="74">
        <f>сен.23!G279</f>
        <v>2218.41</v>
      </c>
      <c r="P281" s="74">
        <f>окт.23!G279</f>
        <v>1709.73</v>
      </c>
      <c r="Q281" s="74">
        <f>ноя.23!G279</f>
        <v>1813.35</v>
      </c>
      <c r="R281" s="74">
        <f>дек.23!G279</f>
        <v>2143.0500000000002</v>
      </c>
    </row>
    <row r="282" spans="1:18" s="64" customFormat="1">
      <c r="A282" s="173"/>
      <c r="B282" s="158"/>
      <c r="C282" s="171">
        <v>280</v>
      </c>
      <c r="D282" s="149">
        <v>-7429.92</v>
      </c>
      <c r="E282" s="150">
        <f t="shared" si="4"/>
        <v>-69137.290000000008</v>
      </c>
      <c r="F282" s="73">
        <f>янв.23!H280+фев.23!H280+мар.23!H280+апр.23!H280+май.23!H280+июн.23!H280+июл.23!H280+авг.23!H280+сен.23!H280+окт.23!H280+ноя.23!H280+дек.23!H280</f>
        <v>0</v>
      </c>
      <c r="G282" s="74">
        <f>янв.23!G280</f>
        <v>26220.080000000002</v>
      </c>
      <c r="H282" s="74">
        <f>фев.23!G280</f>
        <v>3627.4700000000003</v>
      </c>
      <c r="I282" s="74">
        <f>мар.23!G280</f>
        <v>14032.050000000001</v>
      </c>
      <c r="J282" s="74">
        <f>апр.23!G280</f>
        <v>195.17000000000002</v>
      </c>
      <c r="K282" s="74">
        <f>май.23!G280</f>
        <v>471.1</v>
      </c>
      <c r="L282" s="74">
        <f>июн.23!G280</f>
        <v>0</v>
      </c>
      <c r="M282" s="74">
        <f>июл.23!G280</f>
        <v>0</v>
      </c>
      <c r="N282" s="74">
        <f>авг.23!G280</f>
        <v>0</v>
      </c>
      <c r="O282" s="74">
        <f>сен.23!G280</f>
        <v>0</v>
      </c>
      <c r="P282" s="74">
        <f>окт.23!G280</f>
        <v>0</v>
      </c>
      <c r="Q282" s="74">
        <f>ноя.23!G280</f>
        <v>2220.9</v>
      </c>
      <c r="R282" s="74">
        <f>дек.23!G280</f>
        <v>14940.6</v>
      </c>
    </row>
    <row r="283" spans="1:18">
      <c r="A283" s="20"/>
      <c r="B283" s="158"/>
      <c r="C283" s="13">
        <v>281</v>
      </c>
      <c r="D283" s="149">
        <v>-1789.6</v>
      </c>
      <c r="E283" s="150">
        <f t="shared" si="4"/>
        <v>1813.369999999994</v>
      </c>
      <c r="F283" s="73">
        <f>янв.23!H281+фев.23!H281+мар.23!H281+апр.23!H281+май.23!H281+июн.23!H281+июл.23!H281+авг.23!H281+сен.23!H281+окт.23!H281+ноя.23!H281+дек.23!H281</f>
        <v>38000</v>
      </c>
      <c r="G283" s="74">
        <f>янв.23!G281</f>
        <v>4300.47</v>
      </c>
      <c r="H283" s="74">
        <f>фев.23!G281</f>
        <v>2920.82</v>
      </c>
      <c r="I283" s="74">
        <f>мар.23!G281</f>
        <v>4051.46</v>
      </c>
      <c r="J283" s="74">
        <f>апр.23!G281</f>
        <v>1938.2400000000002</v>
      </c>
      <c r="K283" s="74">
        <f>май.23!G281</f>
        <v>2214.17</v>
      </c>
      <c r="L283" s="74">
        <f>июн.23!G281</f>
        <v>558.59</v>
      </c>
      <c r="M283" s="74">
        <f>июл.23!G281</f>
        <v>3041.96</v>
      </c>
      <c r="N283" s="74">
        <f>авг.23!G281</f>
        <v>1709.42</v>
      </c>
      <c r="O283" s="74">
        <f>сен.23!G281</f>
        <v>1002.7700000000001</v>
      </c>
      <c r="P283" s="74">
        <f>окт.23!G281</f>
        <v>1918.0500000000002</v>
      </c>
      <c r="Q283" s="74">
        <f>ноя.23!G281</f>
        <v>4636.97</v>
      </c>
      <c r="R283" s="74">
        <f>дек.23!G281</f>
        <v>6104.1100000000006</v>
      </c>
    </row>
    <row r="284" spans="1:18">
      <c r="A284" s="29"/>
      <c r="B284" s="158"/>
      <c r="C284" s="13">
        <v>282</v>
      </c>
      <c r="D284" s="149">
        <v>-11.46</v>
      </c>
      <c r="E284" s="150">
        <f t="shared" si="4"/>
        <v>-11.46</v>
      </c>
      <c r="F284" s="73">
        <f>янв.23!H282+фев.23!H282+мар.23!H282+апр.23!H282+май.23!H282+июн.23!H282+июл.23!H282+авг.23!H282+сен.23!H282+окт.23!H282+ноя.23!H282+дек.23!H282</f>
        <v>0</v>
      </c>
      <c r="G284" s="74">
        <f>янв.23!G282</f>
        <v>0</v>
      </c>
      <c r="H284" s="74">
        <f>фев.23!G282</f>
        <v>0</v>
      </c>
      <c r="I284" s="74">
        <f>мар.23!G282</f>
        <v>0</v>
      </c>
      <c r="J284" s="74">
        <f>апр.23!G282</f>
        <v>0</v>
      </c>
      <c r="K284" s="74">
        <f>май.23!G282</f>
        <v>0</v>
      </c>
      <c r="L284" s="74">
        <f>июн.23!G282</f>
        <v>0</v>
      </c>
      <c r="M284" s="74">
        <f>июл.23!G282</f>
        <v>0</v>
      </c>
      <c r="N284" s="74">
        <f>авг.23!G282</f>
        <v>0</v>
      </c>
      <c r="O284" s="74">
        <f>сен.23!G282</f>
        <v>0</v>
      </c>
      <c r="P284" s="74">
        <f>окт.23!G282</f>
        <v>0</v>
      </c>
      <c r="Q284" s="74">
        <f>ноя.23!G282</f>
        <v>0</v>
      </c>
      <c r="R284" s="74">
        <f>дек.23!G282</f>
        <v>0</v>
      </c>
    </row>
    <row r="285" spans="1:18">
      <c r="A285" s="20"/>
      <c r="B285" s="158"/>
      <c r="C285" s="13">
        <v>283</v>
      </c>
      <c r="D285" s="149">
        <v>377.31</v>
      </c>
      <c r="E285" s="150">
        <f t="shared" si="4"/>
        <v>369.78999999999979</v>
      </c>
      <c r="F285" s="73">
        <f>янв.23!H283+фев.23!H283+мар.23!H283+апр.23!H283+май.23!H283+июн.23!H283+июл.23!H283+авг.23!H283+сен.23!H283+окт.23!H283+ноя.23!H283+дек.23!H283</f>
        <v>1500</v>
      </c>
      <c r="G285" s="74">
        <f>янв.23!G283</f>
        <v>6.73</v>
      </c>
      <c r="H285" s="74">
        <f>фев.23!G283</f>
        <v>6.73</v>
      </c>
      <c r="I285" s="74">
        <f>мар.23!G283</f>
        <v>0</v>
      </c>
      <c r="J285" s="74">
        <f>апр.23!G283</f>
        <v>6.73</v>
      </c>
      <c r="K285" s="74">
        <f>май.23!G283</f>
        <v>181.71</v>
      </c>
      <c r="L285" s="74">
        <f>июн.23!G283</f>
        <v>269.20000000000005</v>
      </c>
      <c r="M285" s="74">
        <f>июл.23!G283</f>
        <v>262.47000000000003</v>
      </c>
      <c r="N285" s="74">
        <f>авг.23!G283</f>
        <v>598.97</v>
      </c>
      <c r="O285" s="74">
        <f>сен.23!G283</f>
        <v>94.22</v>
      </c>
      <c r="P285" s="74">
        <f>окт.23!G283</f>
        <v>74.03</v>
      </c>
      <c r="Q285" s="74">
        <f>ноя.23!G283</f>
        <v>6.73</v>
      </c>
      <c r="R285" s="74">
        <f>дек.23!G283</f>
        <v>0</v>
      </c>
    </row>
    <row r="286" spans="1:18">
      <c r="A286" s="20"/>
      <c r="B286" s="158"/>
      <c r="C286" s="13">
        <v>284</v>
      </c>
      <c r="D286" s="149">
        <v>385.42</v>
      </c>
      <c r="E286" s="150">
        <f t="shared" si="4"/>
        <v>-1698.2600000000011</v>
      </c>
      <c r="F286" s="73">
        <f>янв.23!H284+фев.23!H284+мар.23!H284+апр.23!H284+май.23!H284+июн.23!H284+июл.23!H284+авг.23!H284+сен.23!H284+окт.23!H284+ноя.23!H284+дек.23!H284</f>
        <v>6100</v>
      </c>
      <c r="G286" s="74">
        <f>янв.23!G284</f>
        <v>0</v>
      </c>
      <c r="H286" s="74">
        <f>фев.23!G284</f>
        <v>0</v>
      </c>
      <c r="I286" s="74">
        <f>мар.23!G284</f>
        <v>0</v>
      </c>
      <c r="J286" s="74">
        <f>апр.23!G284</f>
        <v>275.93</v>
      </c>
      <c r="K286" s="74">
        <f>май.23!G284</f>
        <v>1467.14</v>
      </c>
      <c r="L286" s="74">
        <f>июн.23!G284</f>
        <v>1830.5600000000002</v>
      </c>
      <c r="M286" s="74">
        <f>июл.23!G284</f>
        <v>989.31000000000006</v>
      </c>
      <c r="N286" s="74">
        <f>авг.23!G284</f>
        <v>1924.7800000000002</v>
      </c>
      <c r="O286" s="74">
        <f>сен.23!G284</f>
        <v>948.93000000000006</v>
      </c>
      <c r="P286" s="74">
        <f>окт.23!G284</f>
        <v>329.77000000000004</v>
      </c>
      <c r="Q286" s="74">
        <f>ноя.23!G284</f>
        <v>255.74</v>
      </c>
      <c r="R286" s="74">
        <f>дек.23!G284</f>
        <v>161.52000000000001</v>
      </c>
    </row>
    <row r="287" spans="1:18">
      <c r="A287" s="20"/>
      <c r="B287" s="158"/>
      <c r="C287" s="13">
        <v>285</v>
      </c>
      <c r="D287" s="149">
        <v>-9706.0400000000009</v>
      </c>
      <c r="E287" s="150">
        <f t="shared" si="4"/>
        <v>-8926.869999999999</v>
      </c>
      <c r="F287" s="73">
        <f>янв.23!H285+фев.23!H285+мар.23!H285+апр.23!H285+май.23!H285+июн.23!H285+июл.23!H285+авг.23!H285+сен.23!H285+окт.23!H285+ноя.23!H285+дек.23!H285</f>
        <v>75960</v>
      </c>
      <c r="G287" s="74">
        <f>янв.23!G285</f>
        <v>18911.300000000003</v>
      </c>
      <c r="H287" s="74">
        <f>фев.23!G285</f>
        <v>9092.2300000000014</v>
      </c>
      <c r="I287" s="74">
        <f>мар.23!G285</f>
        <v>4603.3200000000006</v>
      </c>
      <c r="J287" s="74">
        <f>апр.23!G285</f>
        <v>5013.8500000000004</v>
      </c>
      <c r="K287" s="74">
        <f>май.23!G285</f>
        <v>3129.4500000000003</v>
      </c>
      <c r="L287" s="74">
        <f>июн.23!G285</f>
        <v>605.70000000000005</v>
      </c>
      <c r="M287" s="74">
        <f>июл.23!G285</f>
        <v>498.02000000000004</v>
      </c>
      <c r="N287" s="74">
        <f>авг.23!G285</f>
        <v>814.33</v>
      </c>
      <c r="O287" s="74">
        <f>сен.23!G285</f>
        <v>625.89</v>
      </c>
      <c r="P287" s="74">
        <f>окт.23!G285</f>
        <v>5437.84</v>
      </c>
      <c r="Q287" s="74">
        <f>ноя.23!G285</f>
        <v>11548.68</v>
      </c>
      <c r="R287" s="74">
        <f>дек.23!G285</f>
        <v>14900.220000000001</v>
      </c>
    </row>
    <row r="288" spans="1:18">
      <c r="A288" s="20"/>
      <c r="B288" s="158"/>
      <c r="C288" s="13">
        <v>286</v>
      </c>
      <c r="D288" s="149">
        <v>48.47</v>
      </c>
      <c r="E288" s="150">
        <f t="shared" si="4"/>
        <v>-8175.189999999996</v>
      </c>
      <c r="F288" s="73">
        <f>янв.23!H286+фев.23!H286+мар.23!H286+апр.23!H286+май.23!H286+июн.23!H286+июл.23!H286+авг.23!H286+сен.23!H286+окт.23!H286+ноя.23!H286+дек.23!H286</f>
        <v>64121.94000000001</v>
      </c>
      <c r="G288" s="74">
        <f>янв.23!G286</f>
        <v>9481.23</v>
      </c>
      <c r="H288" s="74">
        <f>фев.23!G286</f>
        <v>6589.29</v>
      </c>
      <c r="I288" s="74">
        <f>мар.23!G286</f>
        <v>8807.7000000000007</v>
      </c>
      <c r="J288" s="74">
        <f>апр.23!G286</f>
        <v>3664.38</v>
      </c>
      <c r="K288" s="74">
        <f>май.23!G286</f>
        <v>6966.09</v>
      </c>
      <c r="L288" s="74">
        <f>июн.23!G286</f>
        <v>4658.1899999999996</v>
      </c>
      <c r="M288" s="74">
        <f>июл.23!G286</f>
        <v>4102.41</v>
      </c>
      <c r="N288" s="74">
        <f>авг.23!G286</f>
        <v>4314.3599999999997</v>
      </c>
      <c r="O288" s="74">
        <f>сен.23!G286</f>
        <v>2058.27</v>
      </c>
      <c r="P288" s="74">
        <f>окт.23!G286</f>
        <v>8548.65</v>
      </c>
      <c r="Q288" s="74">
        <f>ноя.23!G286</f>
        <v>4931.37</v>
      </c>
      <c r="R288" s="74">
        <f>дек.23!G286</f>
        <v>8223.66</v>
      </c>
    </row>
    <row r="289" spans="1:18">
      <c r="A289" s="52"/>
      <c r="B289" s="158"/>
      <c r="C289" s="13">
        <v>287</v>
      </c>
      <c r="D289" s="149">
        <v>-5323.84</v>
      </c>
      <c r="E289" s="150">
        <f t="shared" si="4"/>
        <v>17509.530000000002</v>
      </c>
      <c r="F289" s="73">
        <f>янв.23!H287+фев.23!H287+мар.23!H287+апр.23!H287+май.23!H287+июн.23!H287+июл.23!H287+авг.23!H287+сен.23!H287+окт.23!H287+ноя.23!H287+дек.23!H287</f>
        <v>65589.06</v>
      </c>
      <c r="G289" s="74">
        <f>янв.23!G287</f>
        <v>9771.9600000000009</v>
      </c>
      <c r="H289" s="74">
        <f>фев.23!G287</f>
        <v>7450.1100000000006</v>
      </c>
      <c r="I289" s="74">
        <f>мар.23!G287</f>
        <v>7786.6100000000006</v>
      </c>
      <c r="J289" s="74">
        <f>апр.23!G287</f>
        <v>948.93000000000006</v>
      </c>
      <c r="K289" s="74">
        <f>май.23!G287</f>
        <v>1568.0900000000001</v>
      </c>
      <c r="L289" s="74">
        <f>июн.23!G287</f>
        <v>868.17000000000007</v>
      </c>
      <c r="M289" s="74">
        <f>июл.23!G287</f>
        <v>659.54000000000008</v>
      </c>
      <c r="N289" s="74">
        <f>авг.23!G287</f>
        <v>915.28000000000009</v>
      </c>
      <c r="O289" s="74">
        <f>сен.23!G287</f>
        <v>551.86</v>
      </c>
      <c r="P289" s="74">
        <f>окт.23!G287</f>
        <v>3553.44</v>
      </c>
      <c r="Q289" s="74">
        <f>ноя.23!G287</f>
        <v>3156.3700000000003</v>
      </c>
      <c r="R289" s="74">
        <f>дек.23!G287</f>
        <v>5525.33</v>
      </c>
    </row>
    <row r="290" spans="1:18">
      <c r="A290" s="52"/>
      <c r="B290" s="158"/>
      <c r="C290" s="13">
        <v>288</v>
      </c>
      <c r="D290" s="149">
        <v>5156.51</v>
      </c>
      <c r="E290" s="150">
        <f t="shared" si="4"/>
        <v>3809.7699999999977</v>
      </c>
      <c r="F290" s="73">
        <f>янв.23!H288+фев.23!H288+мар.23!H288+апр.23!H288+май.23!H288+июн.23!H288+июл.23!H288+авг.23!H288+сен.23!H288+окт.23!H288+ноя.23!H288+дек.23!H288</f>
        <v>44000</v>
      </c>
      <c r="G290" s="74">
        <f>янв.23!G288</f>
        <v>6292.55</v>
      </c>
      <c r="H290" s="74">
        <f>фев.23!G288</f>
        <v>4253.3600000000006</v>
      </c>
      <c r="I290" s="74">
        <f>мар.23!G288</f>
        <v>5747.42</v>
      </c>
      <c r="J290" s="74">
        <f>апр.23!G288</f>
        <v>1420.0300000000002</v>
      </c>
      <c r="K290" s="74">
        <f>май.23!G288</f>
        <v>1823.8300000000002</v>
      </c>
      <c r="L290" s="74">
        <f>июн.23!G288</f>
        <v>1534.44</v>
      </c>
      <c r="M290" s="74">
        <f>июл.23!G288</f>
        <v>3015.04</v>
      </c>
      <c r="N290" s="74">
        <f>авг.23!G288</f>
        <v>3788.9900000000002</v>
      </c>
      <c r="O290" s="74">
        <f>сен.23!G288</f>
        <v>881.63000000000011</v>
      </c>
      <c r="P290" s="74">
        <f>окт.23!G288</f>
        <v>4058.19</v>
      </c>
      <c r="Q290" s="74">
        <f>ноя.23!G288</f>
        <v>5794.5300000000007</v>
      </c>
      <c r="R290" s="74">
        <f>дек.23!G288</f>
        <v>6736.7300000000005</v>
      </c>
    </row>
    <row r="291" spans="1:18">
      <c r="A291" s="52"/>
      <c r="B291" s="158"/>
      <c r="C291" s="13">
        <v>289</v>
      </c>
      <c r="D291" s="149">
        <v>6669.24</v>
      </c>
      <c r="E291" s="150">
        <f t="shared" si="4"/>
        <v>6728.15</v>
      </c>
      <c r="F291" s="73">
        <f>янв.23!H289+фев.23!H289+мар.23!H289+апр.23!H289+май.23!H289+июн.23!H289+июл.23!H289+авг.23!H289+сен.23!H289+окт.23!H289+ноя.23!H289+дек.23!H289</f>
        <v>2300</v>
      </c>
      <c r="G291" s="74">
        <f>янв.23!G289</f>
        <v>222.09</v>
      </c>
      <c r="H291" s="74">
        <f>фев.23!G289</f>
        <v>161.52000000000001</v>
      </c>
      <c r="I291" s="74">
        <f>мар.23!G289</f>
        <v>228.82000000000002</v>
      </c>
      <c r="J291" s="74">
        <f>апр.23!G289</f>
        <v>134.60000000000002</v>
      </c>
      <c r="K291" s="74">
        <f>май.23!G289</f>
        <v>174.98000000000002</v>
      </c>
      <c r="L291" s="74">
        <f>июн.23!G289</f>
        <v>154.79000000000002</v>
      </c>
      <c r="M291" s="74">
        <f>июл.23!G289</f>
        <v>141.33000000000001</v>
      </c>
      <c r="N291" s="74">
        <f>авг.23!G289</f>
        <v>127.87</v>
      </c>
      <c r="O291" s="74">
        <f>сен.23!G289</f>
        <v>208.63000000000002</v>
      </c>
      <c r="P291" s="74">
        <f>окт.23!G289</f>
        <v>235.55</v>
      </c>
      <c r="Q291" s="74">
        <f>ноя.23!G289</f>
        <v>249.01000000000002</v>
      </c>
      <c r="R291" s="74">
        <f>дек.23!G289</f>
        <v>201.9</v>
      </c>
    </row>
    <row r="292" spans="1:18">
      <c r="A292" s="20"/>
      <c r="B292" s="158"/>
      <c r="C292" s="13">
        <v>290</v>
      </c>
      <c r="D292" s="149">
        <v>0</v>
      </c>
      <c r="E292" s="150">
        <f t="shared" si="4"/>
        <v>0</v>
      </c>
      <c r="F292" s="73">
        <f>янв.23!H290+фев.23!H290+мар.23!H290+апр.23!H290+май.23!H290+июн.23!H290+июл.23!H290+авг.23!H290+сен.23!H290+окт.23!H290+ноя.23!H290+дек.23!H290</f>
        <v>0</v>
      </c>
      <c r="G292" s="74">
        <f>янв.23!G290</f>
        <v>0</v>
      </c>
      <c r="H292" s="74">
        <f>фев.23!G290</f>
        <v>0</v>
      </c>
      <c r="I292" s="74">
        <f>мар.23!G290</f>
        <v>0</v>
      </c>
      <c r="J292" s="74">
        <f>апр.23!G290</f>
        <v>0</v>
      </c>
      <c r="K292" s="74">
        <f>май.23!G290</f>
        <v>0</v>
      </c>
      <c r="L292" s="74">
        <f>июн.23!G290</f>
        <v>0</v>
      </c>
      <c r="M292" s="74">
        <f>июл.23!G290</f>
        <v>0</v>
      </c>
      <c r="N292" s="74">
        <f>авг.23!G290</f>
        <v>0</v>
      </c>
      <c r="O292" s="74">
        <f>сен.23!G290</f>
        <v>0</v>
      </c>
      <c r="P292" s="74">
        <f>окт.23!G290</f>
        <v>0</v>
      </c>
      <c r="Q292" s="74">
        <f>ноя.23!G290</f>
        <v>0</v>
      </c>
      <c r="R292" s="74">
        <f>дек.23!G290</f>
        <v>0</v>
      </c>
    </row>
    <row r="293" spans="1:18">
      <c r="A293" s="20"/>
      <c r="B293" s="158"/>
      <c r="C293" s="13">
        <v>291</v>
      </c>
      <c r="D293" s="149">
        <v>0</v>
      </c>
      <c r="E293" s="150">
        <f t="shared" si="4"/>
        <v>0</v>
      </c>
      <c r="F293" s="73">
        <f>янв.23!H291+фев.23!H291+мар.23!H291+апр.23!H291+май.23!H291+июн.23!H291+июл.23!H291+авг.23!H291+сен.23!H291+окт.23!H291+ноя.23!H291+дек.23!H291</f>
        <v>0</v>
      </c>
      <c r="G293" s="74">
        <f>янв.23!G291</f>
        <v>0</v>
      </c>
      <c r="H293" s="74">
        <f>фев.23!G291</f>
        <v>0</v>
      </c>
      <c r="I293" s="74">
        <f>мар.23!G291</f>
        <v>0</v>
      </c>
      <c r="J293" s="74">
        <f>апр.23!G291</f>
        <v>0</v>
      </c>
      <c r="K293" s="74">
        <f>май.23!G291</f>
        <v>0</v>
      </c>
      <c r="L293" s="74">
        <f>июн.23!G291</f>
        <v>0</v>
      </c>
      <c r="M293" s="74">
        <f>июл.23!G291</f>
        <v>0</v>
      </c>
      <c r="N293" s="74">
        <f>авг.23!G291</f>
        <v>0</v>
      </c>
      <c r="O293" s="74">
        <f>сен.23!G291</f>
        <v>0</v>
      </c>
      <c r="P293" s="74">
        <f>окт.23!G291</f>
        <v>0</v>
      </c>
      <c r="Q293" s="74">
        <f>ноя.23!G291</f>
        <v>0</v>
      </c>
      <c r="R293" s="74">
        <f>дек.23!G291</f>
        <v>0</v>
      </c>
    </row>
    <row r="294" spans="1:18">
      <c r="A294" s="29"/>
      <c r="B294" s="158"/>
      <c r="C294" s="13">
        <v>292</v>
      </c>
      <c r="D294" s="149">
        <v>483.68</v>
      </c>
      <c r="E294" s="150">
        <f t="shared" si="4"/>
        <v>-184.19999999999953</v>
      </c>
      <c r="F294" s="73">
        <f>янв.23!H292+фев.23!H292+мар.23!H292+апр.23!H292+май.23!H292+июн.23!H292+июл.23!H292+авг.23!H292+сен.23!H292+окт.23!H292+ноя.23!H292+дек.23!H292</f>
        <v>7000</v>
      </c>
      <c r="G294" s="74">
        <f>янв.23!G292</f>
        <v>164.85</v>
      </c>
      <c r="H294" s="74">
        <f>фев.23!G292</f>
        <v>131.88</v>
      </c>
      <c r="I294" s="74">
        <f>мар.23!G292</f>
        <v>197.82</v>
      </c>
      <c r="J294" s="74">
        <f>апр.23!G292</f>
        <v>763.02</v>
      </c>
      <c r="K294" s="74">
        <f>май.23!G292</f>
        <v>1615.53</v>
      </c>
      <c r="L294" s="74">
        <f>июн.23!G292</f>
        <v>970.26</v>
      </c>
      <c r="M294" s="74">
        <f>июл.23!G292</f>
        <v>640.55999999999995</v>
      </c>
      <c r="N294" s="74">
        <f>авг.23!G292</f>
        <v>1022.0699999999999</v>
      </c>
      <c r="O294" s="74">
        <f>сен.23!G292</f>
        <v>791.28</v>
      </c>
      <c r="P294" s="74">
        <f>окт.23!G292</f>
        <v>1031.49</v>
      </c>
      <c r="Q294" s="74">
        <f>ноя.23!G292</f>
        <v>178.98</v>
      </c>
      <c r="R294" s="74">
        <f>дек.23!G292</f>
        <v>160.13999999999999</v>
      </c>
    </row>
    <row r="295" spans="1:18">
      <c r="A295" s="29"/>
      <c r="B295" s="158"/>
      <c r="C295" s="13">
        <v>293</v>
      </c>
      <c r="D295" s="149">
        <v>0</v>
      </c>
      <c r="E295" s="150">
        <f t="shared" si="4"/>
        <v>0</v>
      </c>
      <c r="F295" s="73">
        <f>янв.23!H293+фев.23!H293+мар.23!H293+апр.23!H293+май.23!H293+июн.23!H293+июл.23!H293+авг.23!H293+сен.23!H293+окт.23!H293+ноя.23!H293+дек.23!H293</f>
        <v>0</v>
      </c>
      <c r="G295" s="74">
        <f>янв.23!G293</f>
        <v>0</v>
      </c>
      <c r="H295" s="74">
        <f>фев.23!G293</f>
        <v>0</v>
      </c>
      <c r="I295" s="74">
        <f>мар.23!G293</f>
        <v>0</v>
      </c>
      <c r="J295" s="74">
        <f>апр.23!G293</f>
        <v>0</v>
      </c>
      <c r="K295" s="74">
        <f>май.23!G293</f>
        <v>0</v>
      </c>
      <c r="L295" s="74">
        <f>июн.23!G293</f>
        <v>0</v>
      </c>
      <c r="M295" s="74">
        <f>июл.23!G293</f>
        <v>0</v>
      </c>
      <c r="N295" s="74">
        <f>авг.23!G293</f>
        <v>0</v>
      </c>
      <c r="O295" s="74">
        <f>сен.23!G293</f>
        <v>0</v>
      </c>
      <c r="P295" s="74">
        <f>окт.23!G293</f>
        <v>0</v>
      </c>
      <c r="Q295" s="74">
        <f>ноя.23!G293</f>
        <v>0</v>
      </c>
      <c r="R295" s="74">
        <f>дек.23!G293</f>
        <v>0</v>
      </c>
    </row>
    <row r="296" spans="1:18">
      <c r="A296" s="29"/>
      <c r="B296" s="158"/>
      <c r="C296" s="13">
        <v>294</v>
      </c>
      <c r="D296" s="149">
        <v>-4598.17</v>
      </c>
      <c r="E296" s="150">
        <f t="shared" si="4"/>
        <v>531.78999999999633</v>
      </c>
      <c r="F296" s="73">
        <f>янв.23!H294+фев.23!H294+мар.23!H294+апр.23!H294+май.23!H294+июн.23!H294+июл.23!H294+авг.23!H294+сен.23!H294+окт.23!H294+ноя.23!H294+дек.23!H294</f>
        <v>45160</v>
      </c>
      <c r="G296" s="74">
        <f>янв.23!G294</f>
        <v>8076.0000000000009</v>
      </c>
      <c r="H296" s="74">
        <f>фев.23!G294</f>
        <v>6413.6900000000005</v>
      </c>
      <c r="I296" s="74">
        <f>мар.23!G294</f>
        <v>6985.7400000000007</v>
      </c>
      <c r="J296" s="74">
        <f>апр.23!G294</f>
        <v>1749.8000000000002</v>
      </c>
      <c r="K296" s="74">
        <f>май.23!G294</f>
        <v>3223.67</v>
      </c>
      <c r="L296" s="74">
        <f>июн.23!G294</f>
        <v>1655.5800000000002</v>
      </c>
      <c r="M296" s="74">
        <f>июл.23!G294</f>
        <v>666.2700000000001</v>
      </c>
      <c r="N296" s="74">
        <f>авг.23!G294</f>
        <v>1736.3400000000001</v>
      </c>
      <c r="O296" s="74">
        <f>сен.23!G294</f>
        <v>794.1400000000001</v>
      </c>
      <c r="P296" s="74">
        <f>окт.23!G294</f>
        <v>3903.4</v>
      </c>
      <c r="Q296" s="74">
        <f>ноя.23!G294</f>
        <v>3829.3700000000003</v>
      </c>
      <c r="R296" s="74">
        <f>дек.23!G294</f>
        <v>996.04000000000008</v>
      </c>
    </row>
    <row r="297" spans="1:18">
      <c r="A297" s="20"/>
      <c r="B297" s="158"/>
      <c r="C297" s="13">
        <v>295</v>
      </c>
      <c r="D297" s="149">
        <v>0</v>
      </c>
      <c r="E297" s="150">
        <f t="shared" si="4"/>
        <v>0</v>
      </c>
      <c r="F297" s="73">
        <f>янв.23!H295+фев.23!H295+мар.23!H295+апр.23!H295+май.23!H295+июн.23!H295+июл.23!H295+авг.23!H295+сен.23!H295+окт.23!H295+ноя.23!H295+дек.23!H295</f>
        <v>0</v>
      </c>
      <c r="G297" s="74">
        <f>янв.23!G295</f>
        <v>0</v>
      </c>
      <c r="H297" s="74">
        <f>фев.23!G295</f>
        <v>0</v>
      </c>
      <c r="I297" s="74">
        <f>мар.23!G295</f>
        <v>0</v>
      </c>
      <c r="J297" s="74">
        <f>апр.23!G295</f>
        <v>0</v>
      </c>
      <c r="K297" s="74">
        <f>май.23!G295</f>
        <v>0</v>
      </c>
      <c r="L297" s="74">
        <f>июн.23!G295</f>
        <v>0</v>
      </c>
      <c r="M297" s="74">
        <f>июл.23!G295</f>
        <v>0</v>
      </c>
      <c r="N297" s="74">
        <f>авг.23!G295</f>
        <v>0</v>
      </c>
      <c r="O297" s="74">
        <f>сен.23!G295</f>
        <v>0</v>
      </c>
      <c r="P297" s="74">
        <f>окт.23!G295</f>
        <v>0</v>
      </c>
      <c r="Q297" s="74">
        <f>ноя.23!G295</f>
        <v>0</v>
      </c>
      <c r="R297" s="74">
        <f>дек.23!G295</f>
        <v>0</v>
      </c>
    </row>
    <row r="298" spans="1:18">
      <c r="A298" s="20"/>
      <c r="B298" s="158"/>
      <c r="C298" s="13">
        <v>296</v>
      </c>
      <c r="D298" s="149">
        <v>0</v>
      </c>
      <c r="E298" s="150">
        <f t="shared" si="4"/>
        <v>0</v>
      </c>
      <c r="F298" s="73">
        <f>янв.23!H296+фев.23!H296+мар.23!H296+апр.23!H296+май.23!H296+июн.23!H296+июл.23!H296+авг.23!H296+сен.23!H296+окт.23!H296+ноя.23!H296+дек.23!H296</f>
        <v>0</v>
      </c>
      <c r="G298" s="74">
        <f>янв.23!G296</f>
        <v>0</v>
      </c>
      <c r="H298" s="74">
        <f>фев.23!G296</f>
        <v>0</v>
      </c>
      <c r="I298" s="74">
        <f>мар.23!G296</f>
        <v>0</v>
      </c>
      <c r="J298" s="74">
        <f>апр.23!G296</f>
        <v>0</v>
      </c>
      <c r="K298" s="74">
        <f>май.23!G296</f>
        <v>0</v>
      </c>
      <c r="L298" s="74">
        <f>июн.23!G296</f>
        <v>0</v>
      </c>
      <c r="M298" s="74">
        <f>июл.23!G296</f>
        <v>0</v>
      </c>
      <c r="N298" s="74">
        <f>авг.23!G296</f>
        <v>0</v>
      </c>
      <c r="O298" s="74">
        <f>сен.23!G296</f>
        <v>0</v>
      </c>
      <c r="P298" s="74">
        <f>окт.23!G296</f>
        <v>0</v>
      </c>
      <c r="Q298" s="74">
        <f>ноя.23!G296</f>
        <v>0</v>
      </c>
      <c r="R298" s="74">
        <f>дек.23!G296</f>
        <v>0</v>
      </c>
    </row>
    <row r="299" spans="1:18">
      <c r="A299" s="20"/>
      <c r="B299" s="158"/>
      <c r="C299" s="13">
        <v>297</v>
      </c>
      <c r="D299" s="149">
        <v>0</v>
      </c>
      <c r="E299" s="150">
        <f t="shared" si="4"/>
        <v>0</v>
      </c>
      <c r="F299" s="73">
        <f>янв.23!H297+фев.23!H297+мар.23!H297+апр.23!H297+май.23!H297+июн.23!H297+июл.23!H297+авг.23!H297+сен.23!H297+окт.23!H297+ноя.23!H297+дек.23!H297</f>
        <v>0</v>
      </c>
      <c r="G299" s="74">
        <f>янв.23!G297</f>
        <v>0</v>
      </c>
      <c r="H299" s="74">
        <f>фев.23!G297</f>
        <v>0</v>
      </c>
      <c r="I299" s="74">
        <f>мар.23!G297</f>
        <v>0</v>
      </c>
      <c r="J299" s="74">
        <f>апр.23!G297</f>
        <v>0</v>
      </c>
      <c r="K299" s="74">
        <f>май.23!G297</f>
        <v>0</v>
      </c>
      <c r="L299" s="74">
        <f>июн.23!G297</f>
        <v>0</v>
      </c>
      <c r="M299" s="74">
        <f>июл.23!G297</f>
        <v>0</v>
      </c>
      <c r="N299" s="74">
        <f>авг.23!G297</f>
        <v>0</v>
      </c>
      <c r="O299" s="74">
        <f>сен.23!G297</f>
        <v>0</v>
      </c>
      <c r="P299" s="74">
        <f>окт.23!G297</f>
        <v>0</v>
      </c>
      <c r="Q299" s="74">
        <f>ноя.23!G297</f>
        <v>0</v>
      </c>
      <c r="R299" s="74">
        <f>дек.23!G297</f>
        <v>0</v>
      </c>
    </row>
    <row r="300" spans="1:18">
      <c r="A300" s="20"/>
      <c r="B300" s="158"/>
      <c r="C300" s="13">
        <v>298</v>
      </c>
      <c r="D300" s="149">
        <v>0</v>
      </c>
      <c r="E300" s="150">
        <f t="shared" si="4"/>
        <v>0</v>
      </c>
      <c r="F300" s="73">
        <f>янв.23!H298+фев.23!H298+мар.23!H298+апр.23!H298+май.23!H298+июн.23!H298+июл.23!H298+авг.23!H298+сен.23!H298+окт.23!H298+ноя.23!H298+дек.23!H298</f>
        <v>0</v>
      </c>
      <c r="G300" s="74">
        <f>янв.23!G298</f>
        <v>0</v>
      </c>
      <c r="H300" s="74">
        <f>фев.23!G298</f>
        <v>0</v>
      </c>
      <c r="I300" s="74">
        <f>мар.23!G298</f>
        <v>0</v>
      </c>
      <c r="J300" s="74">
        <f>апр.23!G298</f>
        <v>0</v>
      </c>
      <c r="K300" s="74">
        <f>май.23!G298</f>
        <v>0</v>
      </c>
      <c r="L300" s="74">
        <f>июн.23!G298</f>
        <v>0</v>
      </c>
      <c r="M300" s="74">
        <f>июл.23!G298</f>
        <v>0</v>
      </c>
      <c r="N300" s="74">
        <f>авг.23!G298</f>
        <v>0</v>
      </c>
      <c r="O300" s="74">
        <f>сен.23!G298</f>
        <v>0</v>
      </c>
      <c r="P300" s="74">
        <f>окт.23!G298</f>
        <v>0</v>
      </c>
      <c r="Q300" s="74">
        <f>ноя.23!G298</f>
        <v>0</v>
      </c>
      <c r="R300" s="74">
        <f>дек.23!G298</f>
        <v>0</v>
      </c>
    </row>
    <row r="301" spans="1:18">
      <c r="A301" s="20"/>
      <c r="B301" s="158"/>
      <c r="C301" s="13">
        <v>299</v>
      </c>
      <c r="D301" s="149">
        <v>0</v>
      </c>
      <c r="E301" s="150">
        <f t="shared" si="4"/>
        <v>0</v>
      </c>
      <c r="F301" s="73">
        <f>янв.23!H299+фев.23!H299+мар.23!H299+апр.23!H299+май.23!H299+июн.23!H299+июл.23!H299+авг.23!H299+сен.23!H299+окт.23!H299+ноя.23!H299+дек.23!H299</f>
        <v>0</v>
      </c>
      <c r="G301" s="74">
        <f>янв.23!G299</f>
        <v>0</v>
      </c>
      <c r="H301" s="74">
        <f>фев.23!G299</f>
        <v>0</v>
      </c>
      <c r="I301" s="74">
        <f>мар.23!G299</f>
        <v>0</v>
      </c>
      <c r="J301" s="74">
        <f>апр.23!G299</f>
        <v>0</v>
      </c>
      <c r="K301" s="74">
        <f>май.23!G299</f>
        <v>0</v>
      </c>
      <c r="L301" s="74">
        <f>июн.23!G299</f>
        <v>0</v>
      </c>
      <c r="M301" s="74">
        <f>июл.23!G299</f>
        <v>0</v>
      </c>
      <c r="N301" s="74">
        <f>авг.23!G299</f>
        <v>0</v>
      </c>
      <c r="O301" s="74">
        <f>сен.23!G299</f>
        <v>0</v>
      </c>
      <c r="P301" s="74">
        <f>окт.23!G299</f>
        <v>0</v>
      </c>
      <c r="Q301" s="74">
        <f>ноя.23!G299</f>
        <v>0</v>
      </c>
      <c r="R301" s="74">
        <f>дек.23!G299</f>
        <v>0</v>
      </c>
    </row>
    <row r="302" spans="1:18">
      <c r="A302" s="20"/>
      <c r="B302" s="158"/>
      <c r="C302" s="13">
        <v>300</v>
      </c>
      <c r="D302" s="149">
        <v>4398.4799999999996</v>
      </c>
      <c r="E302" s="150">
        <f t="shared" si="4"/>
        <v>5847.02</v>
      </c>
      <c r="F302" s="73">
        <f>янв.23!H300+фев.23!H300+мар.23!H300+апр.23!H300+май.23!H300+июн.23!H300+июл.23!H300+авг.23!H300+сен.23!H300+окт.23!H300+ноя.23!H300+дек.23!H300</f>
        <v>5500</v>
      </c>
      <c r="G302" s="74">
        <f>янв.23!G300</f>
        <v>0</v>
      </c>
      <c r="H302" s="74">
        <f>фев.23!G300</f>
        <v>0</v>
      </c>
      <c r="I302" s="74">
        <f>мар.23!G300</f>
        <v>0</v>
      </c>
      <c r="J302" s="74">
        <f>апр.23!G300</f>
        <v>356.69</v>
      </c>
      <c r="K302" s="74">
        <f>май.23!G300</f>
        <v>942.2</v>
      </c>
      <c r="L302" s="74">
        <f>июн.23!G300</f>
        <v>800.87</v>
      </c>
      <c r="M302" s="74">
        <f>июл.23!G300</f>
        <v>410.53000000000003</v>
      </c>
      <c r="N302" s="74">
        <f>авг.23!G300</f>
        <v>1009.5000000000001</v>
      </c>
      <c r="O302" s="74">
        <f>сен.23!G300</f>
        <v>201.9</v>
      </c>
      <c r="P302" s="74">
        <f>окт.23!G300</f>
        <v>309.58000000000004</v>
      </c>
      <c r="Q302" s="74">
        <f>ноя.23!G300</f>
        <v>20.190000000000001</v>
      </c>
      <c r="R302" s="74">
        <f>дек.23!G300</f>
        <v>0</v>
      </c>
    </row>
    <row r="303" spans="1:18">
      <c r="A303" s="20"/>
      <c r="B303" s="158"/>
      <c r="C303" s="13">
        <v>301</v>
      </c>
      <c r="D303" s="149">
        <v>-27851.919999999998</v>
      </c>
      <c r="E303" s="150">
        <f t="shared" si="4"/>
        <v>-41364.780000000013</v>
      </c>
      <c r="F303" s="73">
        <f>янв.23!H301+фев.23!H301+мар.23!H301+апр.23!H301+май.23!H301+июн.23!H301+июл.23!H301+авг.23!H301+сен.23!H301+окт.23!H301+ноя.23!H301+дек.23!H301</f>
        <v>160000</v>
      </c>
      <c r="G303" s="74">
        <f>янв.23!G301</f>
        <v>53328.520000000004</v>
      </c>
      <c r="H303" s="74">
        <f>фев.23!G301</f>
        <v>16024.130000000001</v>
      </c>
      <c r="I303" s="74">
        <f>мар.23!G301</f>
        <v>22680.100000000002</v>
      </c>
      <c r="J303" s="74">
        <f>апр.23!G301</f>
        <v>4414.88</v>
      </c>
      <c r="K303" s="74">
        <f>май.23!G301</f>
        <v>5572.4400000000005</v>
      </c>
      <c r="L303" s="74">
        <f>июн.23!G301</f>
        <v>4374.5</v>
      </c>
      <c r="M303" s="74">
        <f>июл.23!G301</f>
        <v>4906.17</v>
      </c>
      <c r="N303" s="74">
        <f>авг.23!G301</f>
        <v>8903.7900000000009</v>
      </c>
      <c r="O303" s="74">
        <f>сен.23!G301</f>
        <v>4832.1400000000003</v>
      </c>
      <c r="P303" s="74">
        <f>окт.23!G301</f>
        <v>11097.77</v>
      </c>
      <c r="Q303" s="74">
        <f>ноя.23!G301</f>
        <v>13278.29</v>
      </c>
      <c r="R303" s="74">
        <f>дек.23!G301</f>
        <v>24100.13</v>
      </c>
    </row>
    <row r="304" spans="1:18">
      <c r="A304" s="20"/>
      <c r="B304" s="158"/>
      <c r="C304" s="13">
        <v>302</v>
      </c>
      <c r="D304" s="149">
        <v>0</v>
      </c>
      <c r="E304" s="150">
        <f t="shared" si="4"/>
        <v>0</v>
      </c>
      <c r="F304" s="73">
        <f>янв.23!H302+фев.23!H302+мар.23!H302+апр.23!H302+май.23!H302+июн.23!H302+июл.23!H302+авг.23!H302+сен.23!H302+окт.23!H302+ноя.23!H302+дек.23!H302</f>
        <v>0</v>
      </c>
      <c r="G304" s="74">
        <f>янв.23!G302</f>
        <v>0</v>
      </c>
      <c r="H304" s="74">
        <f>фев.23!G302</f>
        <v>0</v>
      </c>
      <c r="I304" s="74">
        <f>мар.23!G302</f>
        <v>0</v>
      </c>
      <c r="J304" s="74">
        <f>апр.23!G302</f>
        <v>0</v>
      </c>
      <c r="K304" s="74">
        <f>май.23!G302</f>
        <v>0</v>
      </c>
      <c r="L304" s="74">
        <f>июн.23!G302</f>
        <v>0</v>
      </c>
      <c r="M304" s="74">
        <f>июл.23!G302</f>
        <v>0</v>
      </c>
      <c r="N304" s="74">
        <f>авг.23!G302</f>
        <v>0</v>
      </c>
      <c r="O304" s="74">
        <f>сен.23!G302</f>
        <v>0</v>
      </c>
      <c r="P304" s="74">
        <f>окт.23!G302</f>
        <v>0</v>
      </c>
      <c r="Q304" s="74">
        <f>ноя.23!G302</f>
        <v>0</v>
      </c>
      <c r="R304" s="74">
        <f>дек.23!G302</f>
        <v>0</v>
      </c>
    </row>
    <row r="305" spans="1:18">
      <c r="A305" s="20"/>
      <c r="B305" s="158"/>
      <c r="C305" s="13">
        <v>303</v>
      </c>
      <c r="D305" s="149">
        <v>-5824.04</v>
      </c>
      <c r="E305" s="150">
        <f t="shared" si="4"/>
        <v>1961.1399999999931</v>
      </c>
      <c r="F305" s="73">
        <f>янв.23!H303+фев.23!H303+мар.23!H303+апр.23!H303+май.23!H303+июн.23!H303+июл.23!H303+авг.23!H303+сен.23!H303+окт.23!H303+ноя.23!H303+дек.23!H303</f>
        <v>63200</v>
      </c>
      <c r="G305" s="74">
        <f>янв.23!G303</f>
        <v>11198.720000000001</v>
      </c>
      <c r="H305" s="74">
        <f>фев.23!G303</f>
        <v>4610.05</v>
      </c>
      <c r="I305" s="74">
        <f>мар.23!G303</f>
        <v>6534.8300000000008</v>
      </c>
      <c r="J305" s="74">
        <f>апр.23!G303</f>
        <v>2187.25</v>
      </c>
      <c r="K305" s="74">
        <f>май.23!G303</f>
        <v>3008.3100000000004</v>
      </c>
      <c r="L305" s="74">
        <f>июн.23!G303</f>
        <v>2220.9</v>
      </c>
      <c r="M305" s="74">
        <f>июл.23!G303</f>
        <v>2355.5</v>
      </c>
      <c r="N305" s="74">
        <f>авг.23!G303</f>
        <v>2436.2600000000002</v>
      </c>
      <c r="O305" s="74">
        <f>сен.23!G303</f>
        <v>4098.5700000000006</v>
      </c>
      <c r="P305" s="74">
        <f>окт.23!G303</f>
        <v>5478.22</v>
      </c>
      <c r="Q305" s="74">
        <f>ноя.23!G303</f>
        <v>5397.46</v>
      </c>
      <c r="R305" s="74">
        <f>дек.23!G303</f>
        <v>5888.75</v>
      </c>
    </row>
    <row r="306" spans="1:18">
      <c r="A306" s="20"/>
      <c r="B306" s="158"/>
      <c r="C306" s="13">
        <v>304</v>
      </c>
      <c r="D306" s="149">
        <v>-2013.17</v>
      </c>
      <c r="E306" s="150">
        <f t="shared" si="4"/>
        <v>-11872.62</v>
      </c>
      <c r="F306" s="73">
        <f>янв.23!H304+фев.23!H304+мар.23!H304+апр.23!H304+май.23!H304+июн.23!H304+июл.23!H304+авг.23!H304+сен.23!H304+окт.23!H304+ноя.23!H304+дек.23!H304</f>
        <v>0</v>
      </c>
      <c r="G306" s="74">
        <f>янв.23!G304</f>
        <v>255.74</v>
      </c>
      <c r="H306" s="74">
        <f>фев.23!G304</f>
        <v>235.55</v>
      </c>
      <c r="I306" s="74">
        <f>мар.23!G304</f>
        <v>915.28000000000009</v>
      </c>
      <c r="J306" s="74">
        <f>апр.23!G304</f>
        <v>1056.6100000000001</v>
      </c>
      <c r="K306" s="74">
        <f>май.23!G304</f>
        <v>578.78000000000009</v>
      </c>
      <c r="L306" s="74">
        <f>июн.23!G304</f>
        <v>1258.51</v>
      </c>
      <c r="M306" s="74">
        <f>июл.23!G304</f>
        <v>1218.1300000000001</v>
      </c>
      <c r="N306" s="74">
        <f>авг.23!G304</f>
        <v>1615.2</v>
      </c>
      <c r="O306" s="74">
        <f>сен.23!G304</f>
        <v>1460.41</v>
      </c>
      <c r="P306" s="74">
        <f>окт.23!G304</f>
        <v>787.41000000000008</v>
      </c>
      <c r="Q306" s="74">
        <f>ноя.23!G304</f>
        <v>255.74</v>
      </c>
      <c r="R306" s="74">
        <f>дек.23!G304</f>
        <v>222.09</v>
      </c>
    </row>
    <row r="307" spans="1:18">
      <c r="A307" s="20"/>
      <c r="B307" s="158"/>
      <c r="C307" s="13">
        <v>305</v>
      </c>
      <c r="D307" s="149">
        <v>150.06</v>
      </c>
      <c r="E307" s="150">
        <f t="shared" si="4"/>
        <v>-1882.4000000000015</v>
      </c>
      <c r="F307" s="73">
        <f>янв.23!H305+фев.23!H305+мар.23!H305+апр.23!H305+май.23!H305+июн.23!H305+июл.23!H305+авг.23!H305+сен.23!H305+окт.23!H305+ноя.23!H305+дек.23!H305</f>
        <v>3614.01</v>
      </c>
      <c r="G307" s="74">
        <f>янв.23!G305</f>
        <v>67.300000000000011</v>
      </c>
      <c r="H307" s="74">
        <f>фев.23!G305</f>
        <v>80.760000000000005</v>
      </c>
      <c r="I307" s="74">
        <f>мар.23!G305</f>
        <v>0</v>
      </c>
      <c r="J307" s="74">
        <f>апр.23!G305</f>
        <v>410.53000000000003</v>
      </c>
      <c r="K307" s="74">
        <f>май.23!G305</f>
        <v>26.92</v>
      </c>
      <c r="L307" s="74">
        <f>июн.23!G305</f>
        <v>0</v>
      </c>
      <c r="M307" s="74">
        <f>июл.23!G305</f>
        <v>67.300000000000011</v>
      </c>
      <c r="N307" s="74">
        <f>авг.23!G305</f>
        <v>605.70000000000005</v>
      </c>
      <c r="O307" s="74">
        <f>сен.23!G305</f>
        <v>195.17000000000002</v>
      </c>
      <c r="P307" s="74">
        <f>окт.23!G305</f>
        <v>619.16000000000008</v>
      </c>
      <c r="Q307" s="74">
        <f>ноя.23!G305</f>
        <v>1568.0900000000001</v>
      </c>
      <c r="R307" s="74">
        <f>дек.23!G305</f>
        <v>2005.5400000000002</v>
      </c>
    </row>
    <row r="308" spans="1:18">
      <c r="A308" s="20"/>
      <c r="B308" s="158"/>
      <c r="C308" s="13">
        <v>306</v>
      </c>
      <c r="D308" s="149">
        <v>0</v>
      </c>
      <c r="E308" s="150">
        <f t="shared" si="4"/>
        <v>0</v>
      </c>
      <c r="F308" s="73">
        <f>янв.23!H306+фев.23!H306+мар.23!H306+апр.23!H306+май.23!H306+июн.23!H306+июл.23!H306+авг.23!H306+сен.23!H306+окт.23!H306+ноя.23!H306+дек.23!H306</f>
        <v>0</v>
      </c>
      <c r="G308" s="74">
        <f>янв.23!G306</f>
        <v>0</v>
      </c>
      <c r="H308" s="74">
        <f>фев.23!G306</f>
        <v>0</v>
      </c>
      <c r="I308" s="74">
        <f>мар.23!G306</f>
        <v>0</v>
      </c>
      <c r="J308" s="74">
        <f>апр.23!G306</f>
        <v>0</v>
      </c>
      <c r="K308" s="74">
        <f>май.23!G306</f>
        <v>0</v>
      </c>
      <c r="L308" s="74">
        <f>июн.23!G306</f>
        <v>0</v>
      </c>
      <c r="M308" s="74">
        <f>июл.23!G306</f>
        <v>0</v>
      </c>
      <c r="N308" s="74">
        <f>авг.23!G306</f>
        <v>0</v>
      </c>
      <c r="O308" s="74">
        <f>сен.23!G306</f>
        <v>0</v>
      </c>
      <c r="P308" s="74">
        <f>окт.23!G306</f>
        <v>0</v>
      </c>
      <c r="Q308" s="74">
        <f>ноя.23!G306</f>
        <v>0</v>
      </c>
      <c r="R308" s="74">
        <f>дек.23!G306</f>
        <v>0</v>
      </c>
    </row>
    <row r="309" spans="1:18">
      <c r="A309" s="20"/>
      <c r="B309" s="158"/>
      <c r="C309" s="13">
        <v>307</v>
      </c>
      <c r="D309" s="149">
        <v>0</v>
      </c>
      <c r="E309" s="150">
        <f t="shared" si="4"/>
        <v>0</v>
      </c>
      <c r="F309" s="73">
        <f>янв.23!H307+фев.23!H307+мар.23!H307+апр.23!H307+май.23!H307+июн.23!H307+июл.23!H307+авг.23!H307+сен.23!H307+окт.23!H307+ноя.23!H307+дек.23!H307</f>
        <v>0</v>
      </c>
      <c r="G309" s="74">
        <f>янв.23!G307</f>
        <v>0</v>
      </c>
      <c r="H309" s="74">
        <f>фев.23!G307</f>
        <v>0</v>
      </c>
      <c r="I309" s="74">
        <f>мар.23!G307</f>
        <v>0</v>
      </c>
      <c r="J309" s="74">
        <f>апр.23!G307</f>
        <v>0</v>
      </c>
      <c r="K309" s="74">
        <f>май.23!G307</f>
        <v>0</v>
      </c>
      <c r="L309" s="74">
        <f>июн.23!G307</f>
        <v>0</v>
      </c>
      <c r="M309" s="74">
        <f>июл.23!G307</f>
        <v>0</v>
      </c>
      <c r="N309" s="74">
        <f>авг.23!G307</f>
        <v>0</v>
      </c>
      <c r="O309" s="74">
        <f>сен.23!G307</f>
        <v>0</v>
      </c>
      <c r="P309" s="74">
        <f>окт.23!G307</f>
        <v>0</v>
      </c>
      <c r="Q309" s="74">
        <f>ноя.23!G307</f>
        <v>0</v>
      </c>
      <c r="R309" s="74">
        <f>дек.23!G307</f>
        <v>0</v>
      </c>
    </row>
    <row r="310" spans="1:18">
      <c r="A310" s="20"/>
      <c r="B310" s="158"/>
      <c r="C310" s="13">
        <v>308</v>
      </c>
      <c r="D310" s="149">
        <v>0</v>
      </c>
      <c r="E310" s="150">
        <f t="shared" si="4"/>
        <v>0</v>
      </c>
      <c r="F310" s="73">
        <f>янв.23!H308+фев.23!H308+мар.23!H308+апр.23!H308+май.23!H308+июн.23!H308+июл.23!H308+авг.23!H308+сен.23!H308+окт.23!H308+ноя.23!H308+дек.23!H308</f>
        <v>0</v>
      </c>
      <c r="G310" s="74">
        <f>янв.23!G308</f>
        <v>0</v>
      </c>
      <c r="H310" s="74">
        <f>фев.23!G308</f>
        <v>0</v>
      </c>
      <c r="I310" s="74">
        <f>мар.23!G308</f>
        <v>0</v>
      </c>
      <c r="J310" s="74">
        <f>апр.23!G308</f>
        <v>0</v>
      </c>
      <c r="K310" s="74">
        <f>май.23!G308</f>
        <v>0</v>
      </c>
      <c r="L310" s="74">
        <f>июн.23!G308</f>
        <v>0</v>
      </c>
      <c r="M310" s="74">
        <f>июл.23!G308</f>
        <v>0</v>
      </c>
      <c r="N310" s="74">
        <f>авг.23!G308</f>
        <v>0</v>
      </c>
      <c r="O310" s="74">
        <f>сен.23!G308</f>
        <v>0</v>
      </c>
      <c r="P310" s="74">
        <f>окт.23!G308</f>
        <v>0</v>
      </c>
      <c r="Q310" s="74">
        <f>ноя.23!G308</f>
        <v>0</v>
      </c>
      <c r="R310" s="74">
        <f>дек.23!G308</f>
        <v>0</v>
      </c>
    </row>
    <row r="311" spans="1:18">
      <c r="A311" s="20"/>
      <c r="B311" s="158"/>
      <c r="C311" s="13">
        <v>309</v>
      </c>
      <c r="D311" s="149">
        <v>0</v>
      </c>
      <c r="E311" s="150">
        <f t="shared" si="4"/>
        <v>0</v>
      </c>
      <c r="F311" s="73">
        <f>янв.23!H309+фев.23!H309+мар.23!H309+апр.23!H309+май.23!H309+июн.23!H309+июл.23!H309+авг.23!H309+сен.23!H309+окт.23!H309+ноя.23!H309+дек.23!H309</f>
        <v>0</v>
      </c>
      <c r="G311" s="74">
        <f>янв.23!G309</f>
        <v>0</v>
      </c>
      <c r="H311" s="74">
        <f>фев.23!G309</f>
        <v>0</v>
      </c>
      <c r="I311" s="74">
        <f>мар.23!G309</f>
        <v>0</v>
      </c>
      <c r="J311" s="74">
        <f>апр.23!G309</f>
        <v>0</v>
      </c>
      <c r="K311" s="74">
        <f>май.23!G309</f>
        <v>0</v>
      </c>
      <c r="L311" s="74">
        <f>июн.23!G309</f>
        <v>0</v>
      </c>
      <c r="M311" s="74">
        <f>июл.23!G309</f>
        <v>0</v>
      </c>
      <c r="N311" s="74">
        <f>авг.23!G309</f>
        <v>0</v>
      </c>
      <c r="O311" s="74">
        <f>сен.23!G309</f>
        <v>0</v>
      </c>
      <c r="P311" s="74">
        <f>окт.23!G309</f>
        <v>0</v>
      </c>
      <c r="Q311" s="74">
        <f>ноя.23!G309</f>
        <v>0</v>
      </c>
      <c r="R311" s="74">
        <f>дек.23!G309</f>
        <v>0</v>
      </c>
    </row>
    <row r="312" spans="1:18">
      <c r="A312" s="20"/>
      <c r="B312" s="158"/>
      <c r="C312" s="13">
        <v>310</v>
      </c>
      <c r="D312" s="149">
        <v>-24.68</v>
      </c>
      <c r="E312" s="150">
        <f t="shared" si="4"/>
        <v>-24.68</v>
      </c>
      <c r="F312" s="73">
        <f>янв.23!H310+фев.23!H310+мар.23!H310+апр.23!H310+май.23!H310+июн.23!H310+июл.23!H310+авг.23!H310+сен.23!H310+окт.23!H310+ноя.23!H310+дек.23!H310</f>
        <v>0</v>
      </c>
      <c r="G312" s="74">
        <f>янв.23!G310</f>
        <v>0</v>
      </c>
      <c r="H312" s="74">
        <f>фев.23!G310</f>
        <v>0</v>
      </c>
      <c r="I312" s="74">
        <f>мар.23!G310</f>
        <v>0</v>
      </c>
      <c r="J312" s="74">
        <f>апр.23!G310</f>
        <v>0</v>
      </c>
      <c r="K312" s="74">
        <f>май.23!G310</f>
        <v>0</v>
      </c>
      <c r="L312" s="74">
        <f>июн.23!G310</f>
        <v>0</v>
      </c>
      <c r="M312" s="74">
        <f>июл.23!G310</f>
        <v>0</v>
      </c>
      <c r="N312" s="74">
        <f>авг.23!G310</f>
        <v>0</v>
      </c>
      <c r="O312" s="74">
        <f>сен.23!G310</f>
        <v>0</v>
      </c>
      <c r="P312" s="74">
        <f>окт.23!G310</f>
        <v>0</v>
      </c>
      <c r="Q312" s="74">
        <f>ноя.23!G310</f>
        <v>0</v>
      </c>
      <c r="R312" s="74">
        <f>дек.23!G310</f>
        <v>0</v>
      </c>
    </row>
    <row r="313" spans="1:18">
      <c r="A313" s="20"/>
      <c r="B313" s="158"/>
      <c r="C313" s="13">
        <v>311</v>
      </c>
      <c r="D313" s="149">
        <v>0</v>
      </c>
      <c r="E313" s="150">
        <f t="shared" si="4"/>
        <v>0</v>
      </c>
      <c r="F313" s="73">
        <f>янв.23!H311+фев.23!H311+мар.23!H311+апр.23!H311+май.23!H311+июн.23!H311+июл.23!H311+авг.23!H311+сен.23!H311+окт.23!H311+ноя.23!H311+дек.23!H311</f>
        <v>0</v>
      </c>
      <c r="G313" s="74">
        <f>янв.23!G311</f>
        <v>0</v>
      </c>
      <c r="H313" s="74">
        <f>фев.23!G311</f>
        <v>0</v>
      </c>
      <c r="I313" s="74">
        <f>мар.23!G311</f>
        <v>0</v>
      </c>
      <c r="J313" s="74">
        <f>апр.23!G311</f>
        <v>0</v>
      </c>
      <c r="K313" s="74">
        <f>май.23!G311</f>
        <v>0</v>
      </c>
      <c r="L313" s="74">
        <f>июн.23!G311</f>
        <v>0</v>
      </c>
      <c r="M313" s="74">
        <f>июл.23!G311</f>
        <v>0</v>
      </c>
      <c r="N313" s="74">
        <f>авг.23!G311</f>
        <v>0</v>
      </c>
      <c r="O313" s="74">
        <f>сен.23!G311</f>
        <v>0</v>
      </c>
      <c r="P313" s="74">
        <f>окт.23!G311</f>
        <v>0</v>
      </c>
      <c r="Q313" s="74">
        <f>ноя.23!G311</f>
        <v>0</v>
      </c>
      <c r="R313" s="74">
        <f>дек.23!G311</f>
        <v>0</v>
      </c>
    </row>
    <row r="314" spans="1:18">
      <c r="A314" s="20"/>
      <c r="B314" s="158"/>
      <c r="C314" s="13">
        <v>312</v>
      </c>
      <c r="D314" s="149">
        <v>0</v>
      </c>
      <c r="E314" s="150">
        <f t="shared" si="4"/>
        <v>0</v>
      </c>
      <c r="F314" s="73">
        <f>янв.23!H312+фев.23!H312+мар.23!H312+апр.23!H312+май.23!H312+июн.23!H312+июл.23!H312+авг.23!H312+сен.23!H312+окт.23!H312+ноя.23!H312+дек.23!H312</f>
        <v>0</v>
      </c>
      <c r="G314" s="74">
        <f>янв.23!G312</f>
        <v>0</v>
      </c>
      <c r="H314" s="74">
        <f>фев.23!G312</f>
        <v>0</v>
      </c>
      <c r="I314" s="74">
        <f>мар.23!G312</f>
        <v>0</v>
      </c>
      <c r="J314" s="74">
        <f>апр.23!G312</f>
        <v>0</v>
      </c>
      <c r="K314" s="74">
        <f>май.23!G312</f>
        <v>0</v>
      </c>
      <c r="L314" s="74">
        <f>июн.23!G312</f>
        <v>0</v>
      </c>
      <c r="M314" s="74">
        <f>июл.23!G312</f>
        <v>0</v>
      </c>
      <c r="N314" s="74">
        <f>авг.23!G312</f>
        <v>0</v>
      </c>
      <c r="O314" s="74">
        <f>сен.23!G312</f>
        <v>0</v>
      </c>
      <c r="P314" s="74">
        <f>окт.23!G312</f>
        <v>0</v>
      </c>
      <c r="Q314" s="74">
        <f>ноя.23!G312</f>
        <v>0</v>
      </c>
      <c r="R314" s="74">
        <f>дек.23!G312</f>
        <v>0</v>
      </c>
    </row>
    <row r="315" spans="1:18">
      <c r="A315" s="20"/>
      <c r="B315" s="158"/>
      <c r="C315" s="13">
        <v>313</v>
      </c>
      <c r="D315" s="149">
        <v>-6958.82</v>
      </c>
      <c r="E315" s="150">
        <f t="shared" si="4"/>
        <v>-7053.0400000000072</v>
      </c>
      <c r="F315" s="73">
        <f>янв.23!H313+фев.23!H313+мар.23!H313+апр.23!H313+май.23!H313+июн.23!H313+июл.23!H313+авг.23!H313+сен.23!H313+окт.23!H313+ноя.23!H313+дек.23!H313</f>
        <v>39794.49</v>
      </c>
      <c r="G315" s="74">
        <f>янв.23!G313</f>
        <v>6945.3600000000006</v>
      </c>
      <c r="H315" s="74">
        <f>фев.23!G313</f>
        <v>5484.9500000000007</v>
      </c>
      <c r="I315" s="74">
        <f>мар.23!G313</f>
        <v>6662.7000000000007</v>
      </c>
      <c r="J315" s="74">
        <f>апр.23!G313</f>
        <v>3526.5200000000004</v>
      </c>
      <c r="K315" s="74">
        <f>май.23!G313</f>
        <v>4293.7400000000007</v>
      </c>
      <c r="L315" s="74">
        <f>июн.23!G313</f>
        <v>2766.03</v>
      </c>
      <c r="M315" s="74">
        <f>июл.23!G313</f>
        <v>3156.3700000000003</v>
      </c>
      <c r="N315" s="74">
        <f>авг.23!G313</f>
        <v>2193.98</v>
      </c>
      <c r="O315" s="74">
        <f>сен.23!G313</f>
        <v>484.56000000000006</v>
      </c>
      <c r="P315" s="74">
        <f>окт.23!G313</f>
        <v>3654.3900000000003</v>
      </c>
      <c r="Q315" s="74">
        <f>ноя.23!G313</f>
        <v>0</v>
      </c>
      <c r="R315" s="74">
        <f>дек.23!G313</f>
        <v>720.11</v>
      </c>
    </row>
    <row r="316" spans="1:18">
      <c r="A316" s="20"/>
      <c r="B316" s="158"/>
      <c r="C316" s="13">
        <v>314</v>
      </c>
      <c r="D316" s="149">
        <v>0</v>
      </c>
      <c r="E316" s="150">
        <f t="shared" si="4"/>
        <v>0</v>
      </c>
      <c r="F316" s="73">
        <f>янв.23!H314+фев.23!H314+мар.23!H314+апр.23!H314+май.23!H314+июн.23!H314+июл.23!H314+авг.23!H314+сен.23!H314+окт.23!H314+ноя.23!H314+дек.23!H314</f>
        <v>0</v>
      </c>
      <c r="G316" s="74">
        <f>янв.23!G314</f>
        <v>0</v>
      </c>
      <c r="H316" s="74">
        <f>фев.23!G314</f>
        <v>0</v>
      </c>
      <c r="I316" s="74">
        <f>мар.23!G314</f>
        <v>0</v>
      </c>
      <c r="J316" s="74">
        <f>апр.23!G314</f>
        <v>0</v>
      </c>
      <c r="K316" s="74">
        <f>май.23!G314</f>
        <v>0</v>
      </c>
      <c r="L316" s="74">
        <f>июн.23!G314</f>
        <v>0</v>
      </c>
      <c r="M316" s="74">
        <f>июл.23!G314</f>
        <v>0</v>
      </c>
      <c r="N316" s="74">
        <f>авг.23!G314</f>
        <v>0</v>
      </c>
      <c r="O316" s="74">
        <f>сен.23!G314</f>
        <v>0</v>
      </c>
      <c r="P316" s="74">
        <f>окт.23!G314</f>
        <v>0</v>
      </c>
      <c r="Q316" s="74">
        <f>ноя.23!G314</f>
        <v>0</v>
      </c>
      <c r="R316" s="74">
        <f>дек.23!G314</f>
        <v>0</v>
      </c>
    </row>
    <row r="317" spans="1:18">
      <c r="A317" s="20"/>
      <c r="B317" s="158"/>
      <c r="C317" s="13">
        <v>315</v>
      </c>
      <c r="D317" s="149">
        <v>0</v>
      </c>
      <c r="E317" s="150">
        <f t="shared" si="4"/>
        <v>0</v>
      </c>
      <c r="F317" s="73">
        <f>янв.23!H315+фев.23!H315+мар.23!H315+апр.23!H315+май.23!H315+июн.23!H315+июл.23!H315+авг.23!H315+сен.23!H315+окт.23!H315+ноя.23!H315+дек.23!H315</f>
        <v>0</v>
      </c>
      <c r="G317" s="74">
        <f>янв.23!G315</f>
        <v>0</v>
      </c>
      <c r="H317" s="74">
        <f>фев.23!G315</f>
        <v>0</v>
      </c>
      <c r="I317" s="74">
        <f>мар.23!G315</f>
        <v>0</v>
      </c>
      <c r="J317" s="74">
        <f>апр.23!G315</f>
        <v>0</v>
      </c>
      <c r="K317" s="74">
        <f>май.23!G315</f>
        <v>0</v>
      </c>
      <c r="L317" s="74">
        <f>июн.23!G315</f>
        <v>0</v>
      </c>
      <c r="M317" s="74">
        <f>июл.23!G315</f>
        <v>0</v>
      </c>
      <c r="N317" s="74">
        <f>авг.23!G315</f>
        <v>0</v>
      </c>
      <c r="O317" s="74">
        <f>сен.23!G315</f>
        <v>0</v>
      </c>
      <c r="P317" s="74">
        <f>окт.23!G315</f>
        <v>0</v>
      </c>
      <c r="Q317" s="74">
        <f>ноя.23!G315</f>
        <v>0</v>
      </c>
      <c r="R317" s="74">
        <f>дек.23!G315</f>
        <v>0</v>
      </c>
    </row>
    <row r="318" spans="1:18">
      <c r="A318" s="20"/>
      <c r="B318" s="158"/>
      <c r="C318" s="13">
        <v>316</v>
      </c>
      <c r="D318" s="149">
        <v>-5741.46</v>
      </c>
      <c r="E318" s="150">
        <f t="shared" si="4"/>
        <v>5110.7400000000007</v>
      </c>
      <c r="F318" s="73">
        <f>янв.23!H316+фев.23!H316+мар.23!H316+апр.23!H316+май.23!H316+июн.23!H316+июл.23!H316+авг.23!H316+сен.23!H316+окт.23!H316+ноя.23!H316+дек.23!H316</f>
        <v>58800</v>
      </c>
      <c r="G318" s="74">
        <f>янв.23!G316</f>
        <v>7780.92</v>
      </c>
      <c r="H318" s="74">
        <f>фев.23!G316</f>
        <v>5435.34</v>
      </c>
      <c r="I318" s="74">
        <f>мар.23!G316</f>
        <v>6777.69</v>
      </c>
      <c r="J318" s="74">
        <f>апр.23!G316</f>
        <v>2378.5500000000002</v>
      </c>
      <c r="K318" s="74">
        <f>май.23!G316</f>
        <v>3292.29</v>
      </c>
      <c r="L318" s="74">
        <f>июн.23!G316</f>
        <v>1365.9</v>
      </c>
      <c r="M318" s="74">
        <f>июл.23!G316</f>
        <v>833.67</v>
      </c>
      <c r="N318" s="74">
        <f>авг.23!G316</f>
        <v>2062.98</v>
      </c>
      <c r="O318" s="74">
        <f>сен.23!G316</f>
        <v>927.87</v>
      </c>
      <c r="P318" s="74">
        <f>окт.23!G316</f>
        <v>4521.6000000000004</v>
      </c>
      <c r="Q318" s="74">
        <f>ноя.23!G316</f>
        <v>5449.47</v>
      </c>
      <c r="R318" s="74">
        <f>дек.23!G316</f>
        <v>7121.5199999999995</v>
      </c>
    </row>
    <row r="319" spans="1:18">
      <c r="A319" s="20"/>
      <c r="B319" s="158"/>
      <c r="C319" s="13">
        <v>317</v>
      </c>
      <c r="D319" s="149">
        <v>-4816.6400000000003</v>
      </c>
      <c r="E319" s="150">
        <f t="shared" si="4"/>
        <v>-7033.2400000000016</v>
      </c>
      <c r="F319" s="73">
        <f>янв.23!H317+фев.23!H317+мар.23!H317+апр.23!H317+май.23!H317+июн.23!H317+июл.23!H317+авг.23!H317+сен.23!H317+окт.23!H317+ноя.23!H317+дек.23!H317</f>
        <v>16762</v>
      </c>
      <c r="G319" s="74">
        <f>янв.23!G317</f>
        <v>2961.2000000000003</v>
      </c>
      <c r="H319" s="74">
        <f>фев.23!G317</f>
        <v>2463.1800000000003</v>
      </c>
      <c r="I319" s="74">
        <f>мар.23!G317</f>
        <v>3506.3300000000004</v>
      </c>
      <c r="J319" s="74">
        <f>апр.23!G317</f>
        <v>625.89</v>
      </c>
      <c r="K319" s="74">
        <f>май.23!G317</f>
        <v>450.91</v>
      </c>
      <c r="L319" s="74">
        <f>июн.23!G317</f>
        <v>558.59</v>
      </c>
      <c r="M319" s="74">
        <f>июл.23!G317</f>
        <v>531.67000000000007</v>
      </c>
      <c r="N319" s="74">
        <f>авг.23!G317</f>
        <v>444.18</v>
      </c>
      <c r="O319" s="74">
        <f>сен.23!G317</f>
        <v>747.03000000000009</v>
      </c>
      <c r="P319" s="74">
        <f>окт.23!G317</f>
        <v>1177.75</v>
      </c>
      <c r="Q319" s="74">
        <f>ноя.23!G317</f>
        <v>2604.5100000000002</v>
      </c>
      <c r="R319" s="74">
        <f>дек.23!G317</f>
        <v>2907.36</v>
      </c>
    </row>
    <row r="320" spans="1:18">
      <c r="A320" s="20"/>
      <c r="B320" s="158"/>
      <c r="C320" s="13">
        <v>318</v>
      </c>
      <c r="D320" s="149">
        <v>-51.44</v>
      </c>
      <c r="E320" s="150">
        <f t="shared" si="4"/>
        <v>-51.44</v>
      </c>
      <c r="F320" s="73">
        <f>янв.23!H318+фев.23!H318+мар.23!H318+апр.23!H318+май.23!H318+июн.23!H318+июл.23!H318+авг.23!H318+сен.23!H318+окт.23!H318+ноя.23!H318+дек.23!H318</f>
        <v>0</v>
      </c>
      <c r="G320" s="74">
        <f>янв.23!G318</f>
        <v>0</v>
      </c>
      <c r="H320" s="74">
        <f>фев.23!G318</f>
        <v>0</v>
      </c>
      <c r="I320" s="74">
        <f>мар.23!G318</f>
        <v>0</v>
      </c>
      <c r="J320" s="74">
        <f>апр.23!G318</f>
        <v>0</v>
      </c>
      <c r="K320" s="74">
        <f>май.23!G318</f>
        <v>0</v>
      </c>
      <c r="L320" s="74">
        <f>июн.23!G318</f>
        <v>0</v>
      </c>
      <c r="M320" s="74">
        <f>июл.23!G318</f>
        <v>0</v>
      </c>
      <c r="N320" s="74">
        <f>авг.23!G318</f>
        <v>0</v>
      </c>
      <c r="O320" s="74">
        <f>сен.23!G318</f>
        <v>0</v>
      </c>
      <c r="P320" s="74">
        <f>окт.23!G318</f>
        <v>0</v>
      </c>
      <c r="Q320" s="74">
        <f>ноя.23!G318</f>
        <v>0</v>
      </c>
      <c r="R320" s="74">
        <f>дек.23!G318</f>
        <v>0</v>
      </c>
    </row>
    <row r="321" spans="1:18">
      <c r="A321" s="20"/>
      <c r="B321" s="158"/>
      <c r="C321" s="13">
        <v>319</v>
      </c>
      <c r="D321" s="149">
        <v>0</v>
      </c>
      <c r="E321" s="150">
        <f t="shared" si="4"/>
        <v>0</v>
      </c>
      <c r="F321" s="73">
        <f>янв.23!H319+фев.23!H319+мар.23!H319+апр.23!H319+май.23!H319+июн.23!H319+июл.23!H319+авг.23!H319+сен.23!H319+окт.23!H319+ноя.23!H319+дек.23!H319</f>
        <v>0</v>
      </c>
      <c r="G321" s="74">
        <f>янв.23!G319</f>
        <v>0</v>
      </c>
      <c r="H321" s="74">
        <f>фев.23!G319</f>
        <v>0</v>
      </c>
      <c r="I321" s="74">
        <f>мар.23!G319</f>
        <v>0</v>
      </c>
      <c r="J321" s="74">
        <f>апр.23!G319</f>
        <v>0</v>
      </c>
      <c r="K321" s="74">
        <f>май.23!G319</f>
        <v>0</v>
      </c>
      <c r="L321" s="74">
        <f>июн.23!G319</f>
        <v>0</v>
      </c>
      <c r="M321" s="74">
        <f>июл.23!G319</f>
        <v>0</v>
      </c>
      <c r="N321" s="74">
        <f>авг.23!G319</f>
        <v>0</v>
      </c>
      <c r="O321" s="74">
        <f>сен.23!G319</f>
        <v>0</v>
      </c>
      <c r="P321" s="74">
        <f>окт.23!G319</f>
        <v>0</v>
      </c>
      <c r="Q321" s="74">
        <f>ноя.23!G319</f>
        <v>0</v>
      </c>
      <c r="R321" s="74">
        <f>дек.23!G319</f>
        <v>0</v>
      </c>
    </row>
    <row r="322" spans="1:18">
      <c r="A322" s="20"/>
      <c r="B322" s="158"/>
      <c r="C322" s="13">
        <v>320</v>
      </c>
      <c r="D322" s="149">
        <v>-4645.8599999999997</v>
      </c>
      <c r="E322" s="150">
        <f t="shared" si="4"/>
        <v>-4645.8599999999997</v>
      </c>
      <c r="F322" s="73">
        <f>янв.23!H320+фев.23!H320+мар.23!H320+апр.23!H320+май.23!H320+июн.23!H320+июл.23!H320+авг.23!H320+сен.23!H320+окт.23!H320+ноя.23!H320+дек.23!H320</f>
        <v>0</v>
      </c>
      <c r="G322" s="74">
        <f>янв.23!G320</f>
        <v>0</v>
      </c>
      <c r="H322" s="74">
        <f>фев.23!G320</f>
        <v>0</v>
      </c>
      <c r="I322" s="74">
        <f>мар.23!G320</f>
        <v>0</v>
      </c>
      <c r="J322" s="74">
        <f>апр.23!G320</f>
        <v>0</v>
      </c>
      <c r="K322" s="74">
        <f>май.23!G320</f>
        <v>0</v>
      </c>
      <c r="L322" s="74">
        <f>июн.23!G320</f>
        <v>0</v>
      </c>
      <c r="M322" s="74">
        <f>июл.23!G320</f>
        <v>0</v>
      </c>
      <c r="N322" s="74">
        <f>авг.23!G320</f>
        <v>0</v>
      </c>
      <c r="O322" s="74">
        <f>сен.23!G320</f>
        <v>0</v>
      </c>
      <c r="P322" s="74">
        <f>окт.23!G320</f>
        <v>0</v>
      </c>
      <c r="Q322" s="74">
        <f>ноя.23!G320</f>
        <v>0</v>
      </c>
      <c r="R322" s="74">
        <f>дек.23!G320</f>
        <v>0</v>
      </c>
    </row>
    <row r="323" spans="1:18">
      <c r="A323" s="20"/>
      <c r="B323" s="158"/>
      <c r="C323" s="13">
        <v>321</v>
      </c>
      <c r="D323" s="149">
        <v>0</v>
      </c>
      <c r="E323" s="150">
        <f t="shared" si="4"/>
        <v>0</v>
      </c>
      <c r="F323" s="73">
        <f>янв.23!H321+фев.23!H321+мар.23!H321+апр.23!H321+май.23!H321+июн.23!H321+июл.23!H321+авг.23!H321+сен.23!H321+окт.23!H321+ноя.23!H321+дек.23!H321</f>
        <v>0</v>
      </c>
      <c r="G323" s="74">
        <f>янв.23!G321</f>
        <v>0</v>
      </c>
      <c r="H323" s="74">
        <f>фев.23!G321</f>
        <v>0</v>
      </c>
      <c r="I323" s="74">
        <f>мар.23!G321</f>
        <v>0</v>
      </c>
      <c r="J323" s="74">
        <f>апр.23!G321</f>
        <v>0</v>
      </c>
      <c r="K323" s="74">
        <f>май.23!G321</f>
        <v>0</v>
      </c>
      <c r="L323" s="74">
        <f>июн.23!G321</f>
        <v>0</v>
      </c>
      <c r="M323" s="74">
        <f>июл.23!G321</f>
        <v>0</v>
      </c>
      <c r="N323" s="74">
        <f>авг.23!G321</f>
        <v>0</v>
      </c>
      <c r="O323" s="74">
        <f>сен.23!G321</f>
        <v>0</v>
      </c>
      <c r="P323" s="74">
        <f>окт.23!G321</f>
        <v>0</v>
      </c>
      <c r="Q323" s="74">
        <f>ноя.23!G321</f>
        <v>0</v>
      </c>
      <c r="R323" s="74">
        <f>дек.23!G321</f>
        <v>0</v>
      </c>
    </row>
    <row r="324" spans="1:18">
      <c r="A324" s="20"/>
      <c r="B324" s="158"/>
      <c r="C324" s="13">
        <v>322</v>
      </c>
      <c r="D324" s="149">
        <v>-603.88</v>
      </c>
      <c r="E324" s="150">
        <f t="shared" si="4"/>
        <v>-6353.6200000000044</v>
      </c>
      <c r="F324" s="73">
        <f>янв.23!H322+фев.23!H322+мар.23!H322+апр.23!H322+май.23!H322+июн.23!H322+июл.23!H322+авг.23!H322+сен.23!H322+окт.23!H322+ноя.23!H322+дек.23!H322</f>
        <v>47000</v>
      </c>
      <c r="G324" s="74">
        <f>янв.23!G322</f>
        <v>9267.2100000000009</v>
      </c>
      <c r="H324" s="74">
        <f>фев.23!G322</f>
        <v>6709.81</v>
      </c>
      <c r="I324" s="74">
        <f>мар.23!G322</f>
        <v>8089.4600000000009</v>
      </c>
      <c r="J324" s="74">
        <f>апр.23!G322</f>
        <v>2658.3500000000004</v>
      </c>
      <c r="K324" s="74">
        <f>май.23!G322</f>
        <v>4354.3100000000004</v>
      </c>
      <c r="L324" s="74">
        <f>июн.23!G322</f>
        <v>2469.9100000000003</v>
      </c>
      <c r="M324" s="74">
        <f>июл.23!G322</f>
        <v>2268.0100000000002</v>
      </c>
      <c r="N324" s="74">
        <f>авг.23!G322</f>
        <v>2301.6600000000003</v>
      </c>
      <c r="O324" s="74">
        <f>сен.23!G322</f>
        <v>1426.76</v>
      </c>
      <c r="P324" s="74">
        <f>окт.23!G322</f>
        <v>5444.5700000000006</v>
      </c>
      <c r="Q324" s="74">
        <f>ноя.23!G322</f>
        <v>4791.76</v>
      </c>
      <c r="R324" s="74">
        <f>дек.23!G322</f>
        <v>2967.9300000000003</v>
      </c>
    </row>
    <row r="325" spans="1:18">
      <c r="A325" s="20"/>
      <c r="B325" s="158"/>
      <c r="C325" s="13">
        <v>323</v>
      </c>
      <c r="D325" s="149">
        <v>0</v>
      </c>
      <c r="E325" s="150">
        <f t="shared" si="4"/>
        <v>0</v>
      </c>
      <c r="F325" s="73">
        <f>янв.23!H323+фев.23!H323+мар.23!H323+апр.23!H323+май.23!H323+июн.23!H323+июл.23!H323+авг.23!H323+сен.23!H323+окт.23!H323+ноя.23!H323+дек.23!H323</f>
        <v>0</v>
      </c>
      <c r="G325" s="74">
        <f>янв.23!G323</f>
        <v>0</v>
      </c>
      <c r="H325" s="74">
        <f>фев.23!G323</f>
        <v>0</v>
      </c>
      <c r="I325" s="74">
        <f>мар.23!G323</f>
        <v>0</v>
      </c>
      <c r="J325" s="74">
        <f>апр.23!G323</f>
        <v>0</v>
      </c>
      <c r="K325" s="74">
        <f>май.23!G323</f>
        <v>0</v>
      </c>
      <c r="L325" s="74">
        <f>июн.23!G323</f>
        <v>0</v>
      </c>
      <c r="M325" s="74">
        <f>июл.23!G323</f>
        <v>0</v>
      </c>
      <c r="N325" s="74">
        <f>авг.23!G323</f>
        <v>0</v>
      </c>
      <c r="O325" s="74">
        <f>сен.23!G323</f>
        <v>0</v>
      </c>
      <c r="P325" s="74">
        <f>окт.23!G323</f>
        <v>0</v>
      </c>
      <c r="Q325" s="74">
        <f>ноя.23!G323</f>
        <v>0</v>
      </c>
      <c r="R325" s="74">
        <f>дек.23!G323</f>
        <v>0</v>
      </c>
    </row>
    <row r="326" spans="1:18">
      <c r="A326" s="20"/>
      <c r="B326" s="158"/>
      <c r="C326" s="13">
        <v>324</v>
      </c>
      <c r="D326" s="149">
        <v>-8674.82</v>
      </c>
      <c r="E326" s="150">
        <f t="shared" si="4"/>
        <v>0</v>
      </c>
      <c r="F326" s="73">
        <f>янв.23!H324+фев.23!H324+мар.23!H324+апр.23!H324+май.23!H324+июн.23!H324+июл.23!H324+авг.23!H324+сен.23!H324+окт.23!H324+ноя.23!H324+дек.23!H324</f>
        <v>8674.82</v>
      </c>
      <c r="G326" s="74">
        <f>янв.23!G324</f>
        <v>0</v>
      </c>
      <c r="H326" s="74">
        <f>фев.23!G324</f>
        <v>0</v>
      </c>
      <c r="I326" s="74">
        <f>мар.23!G324</f>
        <v>0</v>
      </c>
      <c r="J326" s="74">
        <f>апр.23!G324</f>
        <v>0</v>
      </c>
      <c r="K326" s="74">
        <f>май.23!G324</f>
        <v>0</v>
      </c>
      <c r="L326" s="74">
        <f>июн.23!G324</f>
        <v>0</v>
      </c>
      <c r="M326" s="74">
        <f>июл.23!G324</f>
        <v>0</v>
      </c>
      <c r="N326" s="74">
        <f>авг.23!G324</f>
        <v>0</v>
      </c>
      <c r="O326" s="74">
        <f>сен.23!G324</f>
        <v>0</v>
      </c>
      <c r="P326" s="74">
        <f>окт.23!G324</f>
        <v>0</v>
      </c>
      <c r="Q326" s="74">
        <f>ноя.23!G324</f>
        <v>0</v>
      </c>
      <c r="R326" s="74">
        <f>дек.23!G324</f>
        <v>0</v>
      </c>
    </row>
    <row r="327" spans="1:18">
      <c r="A327" s="20"/>
      <c r="B327" s="158"/>
      <c r="C327" s="13">
        <v>325</v>
      </c>
      <c r="D327" s="149">
        <v>0</v>
      </c>
      <c r="E327" s="150">
        <f t="shared" si="4"/>
        <v>0</v>
      </c>
      <c r="F327" s="73">
        <f>янв.23!H325+фев.23!H325+мар.23!H325+апр.23!H325+май.23!H325+июн.23!H325+июл.23!H325+авг.23!H325+сен.23!H325+окт.23!H325+ноя.23!H325+дек.23!H325</f>
        <v>0</v>
      </c>
      <c r="G327" s="74">
        <f>янв.23!G325</f>
        <v>0</v>
      </c>
      <c r="H327" s="74">
        <f>фев.23!G325</f>
        <v>0</v>
      </c>
      <c r="I327" s="74">
        <f>мар.23!G325</f>
        <v>0</v>
      </c>
      <c r="J327" s="74">
        <f>апр.23!G325</f>
        <v>0</v>
      </c>
      <c r="K327" s="74">
        <f>май.23!G325</f>
        <v>0</v>
      </c>
      <c r="L327" s="74">
        <f>июн.23!G325</f>
        <v>0</v>
      </c>
      <c r="M327" s="74">
        <f>июл.23!G325</f>
        <v>0</v>
      </c>
      <c r="N327" s="74">
        <f>авг.23!G325</f>
        <v>0</v>
      </c>
      <c r="O327" s="74">
        <f>сен.23!G325</f>
        <v>0</v>
      </c>
      <c r="P327" s="74">
        <f>окт.23!G325</f>
        <v>0</v>
      </c>
      <c r="Q327" s="74">
        <f>ноя.23!G325</f>
        <v>0</v>
      </c>
      <c r="R327" s="74">
        <f>дек.23!G325</f>
        <v>0</v>
      </c>
    </row>
    <row r="328" spans="1:18">
      <c r="A328" s="20"/>
      <c r="B328" s="158"/>
      <c r="C328" s="13">
        <v>326</v>
      </c>
      <c r="D328" s="149">
        <v>0</v>
      </c>
      <c r="E328" s="150">
        <f t="shared" si="4"/>
        <v>0</v>
      </c>
      <c r="F328" s="73">
        <f>янв.23!H326+фев.23!H326+мар.23!H326+апр.23!H326+май.23!H326+июн.23!H326+июл.23!H326+авг.23!H326+сен.23!H326+окт.23!H326+ноя.23!H326+дек.23!H326</f>
        <v>0</v>
      </c>
      <c r="G328" s="74">
        <f>янв.23!G326</f>
        <v>0</v>
      </c>
      <c r="H328" s="74">
        <f>фев.23!G326</f>
        <v>0</v>
      </c>
      <c r="I328" s="74">
        <f>мар.23!G326</f>
        <v>0</v>
      </c>
      <c r="J328" s="74">
        <f>апр.23!G326</f>
        <v>0</v>
      </c>
      <c r="K328" s="74">
        <f>май.23!G326</f>
        <v>0</v>
      </c>
      <c r="L328" s="74">
        <f>июн.23!G326</f>
        <v>0</v>
      </c>
      <c r="M328" s="74">
        <f>июл.23!G326</f>
        <v>0</v>
      </c>
      <c r="N328" s="74">
        <f>авг.23!G326</f>
        <v>0</v>
      </c>
      <c r="O328" s="74">
        <f>сен.23!G326</f>
        <v>0</v>
      </c>
      <c r="P328" s="74">
        <f>окт.23!G326</f>
        <v>0</v>
      </c>
      <c r="Q328" s="74">
        <f>ноя.23!G326</f>
        <v>0</v>
      </c>
      <c r="R328" s="74">
        <f>дек.23!G326</f>
        <v>0</v>
      </c>
    </row>
    <row r="329" spans="1:18">
      <c r="A329" s="20"/>
      <c r="B329" s="158"/>
      <c r="C329" s="13">
        <v>327</v>
      </c>
      <c r="D329" s="149">
        <v>0</v>
      </c>
      <c r="E329" s="150">
        <f t="shared" si="4"/>
        <v>0</v>
      </c>
      <c r="F329" s="73">
        <f>янв.23!H327+фев.23!H327+мар.23!H327+апр.23!H327+май.23!H327+июн.23!H327+июл.23!H327+авг.23!H327+сен.23!H327+окт.23!H327+ноя.23!H327+дек.23!H327</f>
        <v>0</v>
      </c>
      <c r="G329" s="74">
        <f>янв.23!G327</f>
        <v>0</v>
      </c>
      <c r="H329" s="74">
        <f>фев.23!G327</f>
        <v>0</v>
      </c>
      <c r="I329" s="74">
        <f>мар.23!G327</f>
        <v>0</v>
      </c>
      <c r="J329" s="74">
        <f>апр.23!G327</f>
        <v>0</v>
      </c>
      <c r="K329" s="74">
        <f>май.23!G327</f>
        <v>0</v>
      </c>
      <c r="L329" s="74">
        <f>июн.23!G327</f>
        <v>0</v>
      </c>
      <c r="M329" s="74">
        <f>июл.23!G327</f>
        <v>0</v>
      </c>
      <c r="N329" s="74">
        <f>авг.23!G327</f>
        <v>0</v>
      </c>
      <c r="O329" s="74">
        <f>сен.23!G327</f>
        <v>0</v>
      </c>
      <c r="P329" s="74">
        <f>окт.23!G327</f>
        <v>0</v>
      </c>
      <c r="Q329" s="74">
        <f>ноя.23!G327</f>
        <v>0</v>
      </c>
      <c r="R329" s="74">
        <f>дек.23!G327</f>
        <v>0</v>
      </c>
    </row>
    <row r="330" spans="1:18">
      <c r="A330" s="20"/>
      <c r="B330" s="158"/>
      <c r="C330" s="13">
        <v>328</v>
      </c>
      <c r="D330" s="149">
        <v>-3305.25</v>
      </c>
      <c r="E330" s="150">
        <f t="shared" si="4"/>
        <v>-5608.4299999999957</v>
      </c>
      <c r="F330" s="73">
        <f>янв.23!H328+фев.23!H328+мар.23!H328+апр.23!H328+май.23!H328+июн.23!H328+июл.23!H328+авг.23!H328+сен.23!H328+окт.23!H328+ноя.23!H328+дек.23!H328</f>
        <v>51557.01</v>
      </c>
      <c r="G330" s="74">
        <f>янв.23!G328</f>
        <v>6205.06</v>
      </c>
      <c r="H330" s="74">
        <f>фев.23!G328</f>
        <v>5060.96</v>
      </c>
      <c r="I330" s="74">
        <f>мар.23!G328</f>
        <v>6985.7400000000007</v>
      </c>
      <c r="J330" s="74">
        <f>апр.23!G328</f>
        <v>2463.1800000000003</v>
      </c>
      <c r="K330" s="74">
        <f>май.23!G328</f>
        <v>3815.9100000000003</v>
      </c>
      <c r="L330" s="74">
        <f>июн.23!G328</f>
        <v>2718.92</v>
      </c>
      <c r="M330" s="74">
        <f>июл.23!G328</f>
        <v>3089.07</v>
      </c>
      <c r="N330" s="74">
        <f>авг.23!G328</f>
        <v>3916.86</v>
      </c>
      <c r="O330" s="74">
        <f>сен.23!G328</f>
        <v>1689.23</v>
      </c>
      <c r="P330" s="74">
        <f>окт.23!G328</f>
        <v>3257.32</v>
      </c>
      <c r="Q330" s="74">
        <f>ноя.23!G328</f>
        <v>6319.47</v>
      </c>
      <c r="R330" s="74">
        <f>дек.23!G328</f>
        <v>8338.4700000000012</v>
      </c>
    </row>
    <row r="331" spans="1:18">
      <c r="A331" s="20"/>
      <c r="B331" s="158"/>
      <c r="C331" s="13">
        <v>329</v>
      </c>
      <c r="D331" s="149">
        <v>0</v>
      </c>
      <c r="E331" s="150">
        <f t="shared" si="4"/>
        <v>0</v>
      </c>
      <c r="F331" s="73">
        <f>янв.23!H329+фев.23!H329+мар.23!H329+апр.23!H329+май.23!H329+июн.23!H329+июл.23!H329+авг.23!H329+сен.23!H329+окт.23!H329+ноя.23!H329+дек.23!H329</f>
        <v>0</v>
      </c>
      <c r="G331" s="74">
        <f>янв.23!G329</f>
        <v>0</v>
      </c>
      <c r="H331" s="74">
        <f>фев.23!G329</f>
        <v>0</v>
      </c>
      <c r="I331" s="74">
        <f>мар.23!G329</f>
        <v>0</v>
      </c>
      <c r="J331" s="74">
        <f>апр.23!G329</f>
        <v>0</v>
      </c>
      <c r="K331" s="74">
        <f>май.23!G329</f>
        <v>0</v>
      </c>
      <c r="L331" s="74">
        <f>июн.23!G329</f>
        <v>0</v>
      </c>
      <c r="M331" s="74">
        <f>июл.23!G329</f>
        <v>0</v>
      </c>
      <c r="N331" s="74">
        <f>авг.23!G329</f>
        <v>0</v>
      </c>
      <c r="O331" s="74">
        <f>сен.23!G329</f>
        <v>0</v>
      </c>
      <c r="P331" s="74">
        <f>окт.23!G329</f>
        <v>0</v>
      </c>
      <c r="Q331" s="74">
        <f>ноя.23!G329</f>
        <v>0</v>
      </c>
      <c r="R331" s="74">
        <f>дек.23!G329</f>
        <v>0</v>
      </c>
    </row>
    <row r="332" spans="1:18">
      <c r="A332" s="20"/>
      <c r="B332" s="158"/>
      <c r="C332" s="13">
        <v>330</v>
      </c>
      <c r="D332" s="149">
        <v>48.26</v>
      </c>
      <c r="E332" s="150">
        <f t="shared" si="4"/>
        <v>8.0291329140891321E-13</v>
      </c>
      <c r="F332" s="73">
        <f>янв.23!H330+фев.23!H330+мар.23!H330+апр.23!H330+май.23!H330+июн.23!H330+июл.23!H330+авг.23!H330+сен.23!H330+окт.23!H330+ноя.23!H330+дек.23!H330</f>
        <v>9992.9000000000015</v>
      </c>
      <c r="G332" s="74">
        <f>янв.23!G330</f>
        <v>114.41000000000001</v>
      </c>
      <c r="H332" s="74">
        <f>фев.23!G330</f>
        <v>134.60000000000002</v>
      </c>
      <c r="I332" s="74">
        <f>мар.23!G330</f>
        <v>215.36</v>
      </c>
      <c r="J332" s="74">
        <f>апр.23!G330</f>
        <v>174.98000000000002</v>
      </c>
      <c r="K332" s="74">
        <f>май.23!G330</f>
        <v>1386.38</v>
      </c>
      <c r="L332" s="74">
        <f>июн.23!G330</f>
        <v>1965.16</v>
      </c>
      <c r="M332" s="74">
        <f>июл.23!G330</f>
        <v>1763.2600000000002</v>
      </c>
      <c r="N332" s="74">
        <f>авг.23!G330</f>
        <v>2234.36</v>
      </c>
      <c r="O332" s="74">
        <f>сен.23!G330</f>
        <v>625.89</v>
      </c>
      <c r="P332" s="74">
        <f>окт.23!G330</f>
        <v>1298.8900000000001</v>
      </c>
      <c r="Q332" s="74">
        <f>ноя.23!G330</f>
        <v>33.650000000000006</v>
      </c>
      <c r="R332" s="74">
        <f>дек.23!G330</f>
        <v>94.22</v>
      </c>
    </row>
    <row r="333" spans="1:18">
      <c r="A333" s="29"/>
      <c r="B333" s="158"/>
      <c r="C333" s="13">
        <v>331</v>
      </c>
      <c r="D333" s="149">
        <v>0</v>
      </c>
      <c r="E333" s="150">
        <f t="shared" si="4"/>
        <v>0</v>
      </c>
      <c r="F333" s="73">
        <f>янв.23!H331+фев.23!H331+мар.23!H331+апр.23!H331+май.23!H331+июн.23!H331+июл.23!H331+авг.23!H331+сен.23!H331+окт.23!H331+ноя.23!H331+дек.23!H331</f>
        <v>0</v>
      </c>
      <c r="G333" s="74">
        <f>янв.23!G331</f>
        <v>0</v>
      </c>
      <c r="H333" s="74">
        <f>фев.23!G331</f>
        <v>0</v>
      </c>
      <c r="I333" s="74">
        <f>мар.23!G331</f>
        <v>0</v>
      </c>
      <c r="J333" s="74">
        <f>апр.23!G331</f>
        <v>0</v>
      </c>
      <c r="K333" s="74">
        <f>май.23!G331</f>
        <v>0</v>
      </c>
      <c r="L333" s="74">
        <f>июн.23!G331</f>
        <v>0</v>
      </c>
      <c r="M333" s="74">
        <f>июл.23!G331</f>
        <v>0</v>
      </c>
      <c r="N333" s="74">
        <f>авг.23!G331</f>
        <v>0</v>
      </c>
      <c r="O333" s="74">
        <f>сен.23!G331</f>
        <v>0</v>
      </c>
      <c r="P333" s="74">
        <f>окт.23!G331</f>
        <v>0</v>
      </c>
      <c r="Q333" s="74">
        <f>ноя.23!G331</f>
        <v>0</v>
      </c>
      <c r="R333" s="74">
        <f>дек.23!G331</f>
        <v>0</v>
      </c>
    </row>
    <row r="334" spans="1:18">
      <c r="A334" s="20"/>
      <c r="B334" s="158"/>
      <c r="C334" s="13">
        <v>332</v>
      </c>
      <c r="D334" s="149">
        <v>0</v>
      </c>
      <c r="E334" s="150">
        <f t="shared" si="4"/>
        <v>0</v>
      </c>
      <c r="F334" s="73">
        <f>янв.23!H332+фев.23!H332+мар.23!H332+апр.23!H332+май.23!H332+июн.23!H332+июл.23!H332+авг.23!H332+сен.23!H332+окт.23!H332+ноя.23!H332+дек.23!H332</f>
        <v>0</v>
      </c>
      <c r="G334" s="74">
        <f>янв.23!G332</f>
        <v>0</v>
      </c>
      <c r="H334" s="74">
        <f>фев.23!G332</f>
        <v>0</v>
      </c>
      <c r="I334" s="74">
        <f>мар.23!G332</f>
        <v>0</v>
      </c>
      <c r="J334" s="74">
        <f>апр.23!G332</f>
        <v>0</v>
      </c>
      <c r="K334" s="74">
        <f>май.23!G332</f>
        <v>0</v>
      </c>
      <c r="L334" s="74">
        <f>июн.23!G332</f>
        <v>0</v>
      </c>
      <c r="M334" s="74">
        <f>июл.23!G332</f>
        <v>0</v>
      </c>
      <c r="N334" s="74">
        <f>авг.23!G332</f>
        <v>0</v>
      </c>
      <c r="O334" s="74">
        <f>сен.23!G332</f>
        <v>0</v>
      </c>
      <c r="P334" s="74">
        <f>окт.23!G332</f>
        <v>0</v>
      </c>
      <c r="Q334" s="74">
        <f>ноя.23!G332</f>
        <v>0</v>
      </c>
      <c r="R334" s="74">
        <f>дек.23!G332</f>
        <v>0</v>
      </c>
    </row>
    <row r="335" spans="1:18">
      <c r="A335" s="20"/>
      <c r="B335" s="158"/>
      <c r="C335" s="13">
        <v>333</v>
      </c>
      <c r="D335" s="149">
        <v>0</v>
      </c>
      <c r="E335" s="150">
        <f t="shared" ref="E335:E353" si="5">F335-G335-H335-I335-J335-K335-L335-M335-N335-O335-P335-Q335-R335+D335</f>
        <v>0</v>
      </c>
      <c r="F335" s="73">
        <f>янв.23!H333+фев.23!H333+мар.23!H333+апр.23!H333+май.23!H333+июн.23!H333+июл.23!H333+авг.23!H333+сен.23!H333+окт.23!H333+ноя.23!H333+дек.23!H333</f>
        <v>0</v>
      </c>
      <c r="G335" s="74">
        <f>янв.23!G333</f>
        <v>0</v>
      </c>
      <c r="H335" s="74">
        <f>фев.23!G333</f>
        <v>0</v>
      </c>
      <c r="I335" s="74">
        <f>мар.23!G333</f>
        <v>0</v>
      </c>
      <c r="J335" s="74">
        <f>апр.23!G333</f>
        <v>0</v>
      </c>
      <c r="K335" s="74">
        <f>май.23!G333</f>
        <v>0</v>
      </c>
      <c r="L335" s="74">
        <f>июн.23!G333</f>
        <v>0</v>
      </c>
      <c r="M335" s="74">
        <f>июл.23!G333</f>
        <v>0</v>
      </c>
      <c r="N335" s="74">
        <f>авг.23!G333</f>
        <v>0</v>
      </c>
      <c r="O335" s="74">
        <f>сен.23!G333</f>
        <v>0</v>
      </c>
      <c r="P335" s="74">
        <f>окт.23!G333</f>
        <v>0</v>
      </c>
      <c r="Q335" s="74">
        <f>ноя.23!G333</f>
        <v>0</v>
      </c>
      <c r="R335" s="74">
        <f>дек.23!G333</f>
        <v>0</v>
      </c>
    </row>
    <row r="336" spans="1:18">
      <c r="A336" s="20"/>
      <c r="B336" s="158"/>
      <c r="C336" s="13">
        <v>334</v>
      </c>
      <c r="D336" s="149">
        <v>0</v>
      </c>
      <c r="E336" s="150">
        <f t="shared" si="5"/>
        <v>0</v>
      </c>
      <c r="F336" s="73">
        <f>янв.23!H334+фев.23!H334+мар.23!H334+апр.23!H334+май.23!H334+июн.23!H334+июл.23!H334+авг.23!H334+сен.23!H334+окт.23!H334+ноя.23!H334+дек.23!H334</f>
        <v>0</v>
      </c>
      <c r="G336" s="74">
        <f>янв.23!G334</f>
        <v>0</v>
      </c>
      <c r="H336" s="74">
        <f>фев.23!G334</f>
        <v>0</v>
      </c>
      <c r="I336" s="74">
        <f>мар.23!G334</f>
        <v>0</v>
      </c>
      <c r="J336" s="74">
        <f>апр.23!G334</f>
        <v>0</v>
      </c>
      <c r="K336" s="74">
        <f>май.23!G334</f>
        <v>0</v>
      </c>
      <c r="L336" s="74">
        <f>июн.23!G334</f>
        <v>0</v>
      </c>
      <c r="M336" s="74">
        <f>июл.23!G334</f>
        <v>0</v>
      </c>
      <c r="N336" s="74">
        <f>авг.23!G334</f>
        <v>0</v>
      </c>
      <c r="O336" s="74">
        <f>сен.23!G334</f>
        <v>0</v>
      </c>
      <c r="P336" s="74">
        <f>окт.23!G334</f>
        <v>0</v>
      </c>
      <c r="Q336" s="74">
        <f>ноя.23!G334</f>
        <v>0</v>
      </c>
      <c r="R336" s="74">
        <f>дек.23!G334</f>
        <v>0</v>
      </c>
    </row>
    <row r="337" spans="1:18">
      <c r="A337" s="20"/>
      <c r="B337" s="158"/>
      <c r="C337" s="13">
        <v>335</v>
      </c>
      <c r="D337" s="149">
        <v>-5227.67</v>
      </c>
      <c r="E337" s="150">
        <f t="shared" si="5"/>
        <v>-7186.1</v>
      </c>
      <c r="F337" s="73">
        <f>янв.23!H335+фев.23!H335+мар.23!H335+апр.23!H335+май.23!H335+июн.23!H335+июл.23!H335+авг.23!H335+сен.23!H335+окт.23!H335+ноя.23!H335+дек.23!H335</f>
        <v>0</v>
      </c>
      <c r="G337" s="74">
        <f>янв.23!G335</f>
        <v>0</v>
      </c>
      <c r="H337" s="74">
        <f>фев.23!G335</f>
        <v>0</v>
      </c>
      <c r="I337" s="74">
        <f>мар.23!G335</f>
        <v>0</v>
      </c>
      <c r="J337" s="74">
        <f>апр.23!G335</f>
        <v>0</v>
      </c>
      <c r="K337" s="74">
        <f>май.23!G335</f>
        <v>403.8</v>
      </c>
      <c r="L337" s="74">
        <f>июн.23!G335</f>
        <v>437.45000000000005</v>
      </c>
      <c r="M337" s="74">
        <f>июл.23!G335</f>
        <v>282.66000000000003</v>
      </c>
      <c r="N337" s="74">
        <f>авг.23!G335</f>
        <v>323.04000000000002</v>
      </c>
      <c r="O337" s="74">
        <f>сен.23!G335</f>
        <v>235.55</v>
      </c>
      <c r="P337" s="74">
        <f>окт.23!G335</f>
        <v>134.60000000000002</v>
      </c>
      <c r="Q337" s="74">
        <f>ноя.23!G335</f>
        <v>141.33000000000001</v>
      </c>
      <c r="R337" s="74">
        <f>дек.23!G335</f>
        <v>0</v>
      </c>
    </row>
    <row r="338" spans="1:18">
      <c r="A338" s="20"/>
      <c r="B338" s="158"/>
      <c r="C338" s="13">
        <v>336</v>
      </c>
      <c r="D338" s="149">
        <v>-4032.79</v>
      </c>
      <c r="E338" s="150">
        <f t="shared" si="5"/>
        <v>-513.82999999999265</v>
      </c>
      <c r="F338" s="73">
        <f>янв.23!H336+фев.23!H336+мар.23!H336+апр.23!H336+май.23!H336+июн.23!H336+июл.23!H336+авг.23!H336+сен.23!H336+окт.23!H336+ноя.23!H336+дек.23!H336</f>
        <v>54500</v>
      </c>
      <c r="G338" s="74">
        <f>янв.23!G336</f>
        <v>12594.539999999999</v>
      </c>
      <c r="H338" s="74">
        <f>фев.23!G336</f>
        <v>3857.49</v>
      </c>
      <c r="I338" s="74">
        <f>мар.23!G336</f>
        <v>8134.17</v>
      </c>
      <c r="J338" s="74">
        <f>апр.23!G336</f>
        <v>2402.1</v>
      </c>
      <c r="K338" s="74">
        <f>май.23!G336</f>
        <v>1587.27</v>
      </c>
      <c r="L338" s="74">
        <f>июн.23!G336</f>
        <v>1059.75</v>
      </c>
      <c r="M338" s="74">
        <f>июл.23!G336</f>
        <v>1196.3399999999999</v>
      </c>
      <c r="N338" s="74">
        <f>авг.23!G336</f>
        <v>1201.05</v>
      </c>
      <c r="O338" s="74">
        <f>сен.23!G336</f>
        <v>965.55</v>
      </c>
      <c r="P338" s="74">
        <f>окт.23!G336</f>
        <v>5034.99</v>
      </c>
      <c r="Q338" s="74">
        <f>ноя.23!G336</f>
        <v>6740.01</v>
      </c>
      <c r="R338" s="74">
        <f>дек.23!G336</f>
        <v>6207.78</v>
      </c>
    </row>
    <row r="339" spans="1:18">
      <c r="A339" s="29"/>
      <c r="B339" s="158"/>
      <c r="C339" s="13">
        <v>337</v>
      </c>
      <c r="D339" s="149">
        <v>-5.93</v>
      </c>
      <c r="E339" s="150">
        <f t="shared" si="5"/>
        <v>-5.93</v>
      </c>
      <c r="F339" s="73">
        <f>янв.23!H337+фев.23!H337+мар.23!H337+апр.23!H337+май.23!H337+июн.23!H337+июл.23!H337+авг.23!H337+сен.23!H337+окт.23!H337+ноя.23!H337+дек.23!H337</f>
        <v>0</v>
      </c>
      <c r="G339" s="74">
        <f>янв.23!G337</f>
        <v>0</v>
      </c>
      <c r="H339" s="74">
        <f>фев.23!G337</f>
        <v>0</v>
      </c>
      <c r="I339" s="74">
        <f>мар.23!G337</f>
        <v>0</v>
      </c>
      <c r="J339" s="74">
        <f>апр.23!G337</f>
        <v>0</v>
      </c>
      <c r="K339" s="74">
        <f>май.23!G337</f>
        <v>0</v>
      </c>
      <c r="L339" s="74">
        <f>июн.23!G337</f>
        <v>0</v>
      </c>
      <c r="M339" s="74">
        <f>июл.23!G337</f>
        <v>0</v>
      </c>
      <c r="N339" s="74">
        <f>авг.23!G337</f>
        <v>0</v>
      </c>
      <c r="O339" s="74">
        <f>сен.23!G337</f>
        <v>0</v>
      </c>
      <c r="P339" s="74">
        <f>окт.23!G337</f>
        <v>0</v>
      </c>
      <c r="Q339" s="74">
        <f>ноя.23!G337</f>
        <v>0</v>
      </c>
      <c r="R339" s="74">
        <f>дек.23!G337</f>
        <v>0</v>
      </c>
    </row>
    <row r="340" spans="1:18">
      <c r="A340" s="21"/>
      <c r="B340" s="158"/>
      <c r="C340" s="13">
        <v>338</v>
      </c>
      <c r="D340" s="149">
        <v>-4494.47</v>
      </c>
      <c r="E340" s="150">
        <f t="shared" si="5"/>
        <v>-464.35000000000173</v>
      </c>
      <c r="F340" s="73">
        <f>янв.23!H338+фев.23!H338+мар.23!H338+апр.23!H338+май.23!H338+июн.23!H338+июл.23!H338+авг.23!H338+сен.23!H338+окт.23!H338+ноя.23!H338+дек.23!H338</f>
        <v>32000</v>
      </c>
      <c r="G340" s="74">
        <f>янв.23!G338</f>
        <v>6157.9500000000007</v>
      </c>
      <c r="H340" s="74">
        <f>фев.23!G338</f>
        <v>4011.0800000000004</v>
      </c>
      <c r="I340" s="74">
        <f>мар.23!G338</f>
        <v>5908.9400000000005</v>
      </c>
      <c r="J340" s="74">
        <f>апр.23!G338</f>
        <v>922.0100000000001</v>
      </c>
      <c r="K340" s="74">
        <f>май.23!G338</f>
        <v>2160.33</v>
      </c>
      <c r="L340" s="74">
        <f>июн.23!G338</f>
        <v>1554.63</v>
      </c>
      <c r="M340" s="74">
        <f>июл.23!G338</f>
        <v>1298.8900000000001</v>
      </c>
      <c r="N340" s="74">
        <f>авг.23!G338</f>
        <v>1662.3100000000002</v>
      </c>
      <c r="O340" s="74">
        <f>сен.23!G338</f>
        <v>1278.7</v>
      </c>
      <c r="P340" s="74">
        <f>окт.23!G338</f>
        <v>2321.8500000000004</v>
      </c>
      <c r="Q340" s="74">
        <f>ноя.23!G338</f>
        <v>693.19</v>
      </c>
      <c r="R340" s="74">
        <f>дек.23!G338</f>
        <v>0</v>
      </c>
    </row>
    <row r="341" spans="1:18">
      <c r="A341" s="21"/>
      <c r="B341" s="158"/>
      <c r="C341" s="13">
        <v>339</v>
      </c>
      <c r="D341" s="149">
        <v>-3222.43</v>
      </c>
      <c r="E341" s="150">
        <f t="shared" si="5"/>
        <v>-48459.33</v>
      </c>
      <c r="F341" s="73">
        <f>янв.23!H339+фев.23!H339+мар.23!H339+апр.23!H339+май.23!H339+июн.23!H339+июл.23!H339+авг.23!H339+сен.23!H339+окт.23!H339+ноя.23!H339+дек.23!H339</f>
        <v>14189</v>
      </c>
      <c r="G341" s="74">
        <f>янв.23!G339</f>
        <v>1440.22</v>
      </c>
      <c r="H341" s="74">
        <f>фев.23!G339</f>
        <v>531.67000000000007</v>
      </c>
      <c r="I341" s="74">
        <f>мар.23!G339</f>
        <v>1440.22</v>
      </c>
      <c r="J341" s="74">
        <f>апр.23!G339</f>
        <v>598.97</v>
      </c>
      <c r="K341" s="74">
        <f>май.23!G339</f>
        <v>1359.46</v>
      </c>
      <c r="L341" s="74">
        <f>июн.23!G339</f>
        <v>915.28000000000009</v>
      </c>
      <c r="M341" s="74">
        <f>июл.23!G339</f>
        <v>679.73</v>
      </c>
      <c r="N341" s="74">
        <f>авг.23!G339</f>
        <v>915.28000000000009</v>
      </c>
      <c r="O341" s="74">
        <f>сен.23!G339</f>
        <v>895.09</v>
      </c>
      <c r="P341" s="74">
        <f>окт.23!G339</f>
        <v>50649.98</v>
      </c>
      <c r="Q341" s="74">
        <f>ноя.23!G339</f>
        <v>0</v>
      </c>
      <c r="R341" s="74">
        <f>дек.23!G339</f>
        <v>0</v>
      </c>
    </row>
    <row r="342" spans="1:18">
      <c r="A342" s="20"/>
      <c r="B342" s="158"/>
      <c r="C342" s="13">
        <v>340</v>
      </c>
      <c r="D342" s="149">
        <v>0</v>
      </c>
      <c r="E342" s="150">
        <f t="shared" si="5"/>
        <v>0</v>
      </c>
      <c r="F342" s="73">
        <f>янв.23!H340+фев.23!H340+мар.23!H340+апр.23!H340+май.23!H340+июн.23!H340+июл.23!H340+авг.23!H340+сен.23!H340+окт.23!H340+ноя.23!H340+дек.23!H340</f>
        <v>0</v>
      </c>
      <c r="G342" s="74">
        <f>янв.23!G340</f>
        <v>0</v>
      </c>
      <c r="H342" s="74">
        <f>фев.23!G340</f>
        <v>0</v>
      </c>
      <c r="I342" s="74">
        <f>мар.23!G340</f>
        <v>0</v>
      </c>
      <c r="J342" s="74">
        <f>апр.23!G340</f>
        <v>0</v>
      </c>
      <c r="K342" s="74">
        <f>май.23!G340</f>
        <v>0</v>
      </c>
      <c r="L342" s="74">
        <f>июн.23!G340</f>
        <v>0</v>
      </c>
      <c r="M342" s="74">
        <f>июл.23!G340</f>
        <v>0</v>
      </c>
      <c r="N342" s="74">
        <f>авг.23!G340</f>
        <v>0</v>
      </c>
      <c r="O342" s="74">
        <f>сен.23!G340</f>
        <v>0</v>
      </c>
      <c r="P342" s="74">
        <f>окт.23!G340</f>
        <v>0</v>
      </c>
      <c r="Q342" s="74">
        <f>ноя.23!G340</f>
        <v>0</v>
      </c>
      <c r="R342" s="74">
        <f>дек.23!G340</f>
        <v>0</v>
      </c>
    </row>
    <row r="343" spans="1:18">
      <c r="A343" s="29"/>
      <c r="B343" s="158"/>
      <c r="C343" s="13">
        <v>341</v>
      </c>
      <c r="D343" s="149">
        <v>-11145.07</v>
      </c>
      <c r="E343" s="150">
        <f t="shared" si="5"/>
        <v>2693.6799999999967</v>
      </c>
      <c r="F343" s="73">
        <f>янв.23!H341+фев.23!H341+мар.23!H341+апр.23!H341+май.23!H341+июн.23!H341+июл.23!H341+авг.23!H341+сен.23!H341+окт.23!H341+ноя.23!H341+дек.23!H341</f>
        <v>89552</v>
      </c>
      <c r="G343" s="74">
        <f>янв.23!G341</f>
        <v>14257.17</v>
      </c>
      <c r="H343" s="74">
        <f>фев.23!G341</f>
        <v>9471.81</v>
      </c>
      <c r="I343" s="74">
        <f>мар.23!G341</f>
        <v>13729.65</v>
      </c>
      <c r="J343" s="74">
        <f>апр.23!G341</f>
        <v>3758.58</v>
      </c>
      <c r="K343" s="74">
        <f>май.23!G341</f>
        <v>3202.8</v>
      </c>
      <c r="L343" s="74">
        <f>июн.23!G341</f>
        <v>1026.78</v>
      </c>
      <c r="M343" s="74">
        <f>июл.23!G341</f>
        <v>805.41</v>
      </c>
      <c r="N343" s="74">
        <f>авг.23!G341</f>
        <v>9.42</v>
      </c>
      <c r="O343" s="74">
        <f>сен.23!G341</f>
        <v>3362.94</v>
      </c>
      <c r="P343" s="74">
        <f>окт.23!G341</f>
        <v>6744.72</v>
      </c>
      <c r="Q343" s="74">
        <f>ноя.23!G341</f>
        <v>8647.56</v>
      </c>
      <c r="R343" s="74">
        <f>дек.23!G341</f>
        <v>10696.41</v>
      </c>
    </row>
    <row r="344" spans="1:18">
      <c r="A344" s="29"/>
      <c r="B344" s="158"/>
      <c r="C344" s="13">
        <v>342</v>
      </c>
      <c r="D344" s="149">
        <v>-9878.16</v>
      </c>
      <c r="E344" s="150">
        <f t="shared" si="5"/>
        <v>-22715.410000000003</v>
      </c>
      <c r="F344" s="73">
        <f>янв.23!H342+фев.23!H342+мар.23!H342+апр.23!H342+май.23!H342+июн.23!H342+июл.23!H342+авг.23!H342+сен.23!H342+окт.23!H342+ноя.23!H342+дек.23!H342</f>
        <v>23000</v>
      </c>
      <c r="G344" s="74">
        <f>янв.23!G342</f>
        <v>161.52000000000001</v>
      </c>
      <c r="H344" s="74">
        <f>фев.23!G342</f>
        <v>154.79000000000002</v>
      </c>
      <c r="I344" s="74">
        <f>мар.23!G342</f>
        <v>215.36</v>
      </c>
      <c r="J344" s="74">
        <f>апр.23!G342</f>
        <v>3748.61</v>
      </c>
      <c r="K344" s="74">
        <f>май.23!G342</f>
        <v>6090.6500000000005</v>
      </c>
      <c r="L344" s="74">
        <f>июн.23!G342</f>
        <v>2718.92</v>
      </c>
      <c r="M344" s="74">
        <f>июл.23!G342</f>
        <v>1951.7</v>
      </c>
      <c r="N344" s="74">
        <f>авг.23!G342</f>
        <v>2537.21</v>
      </c>
      <c r="O344" s="74">
        <f>сен.23!G342</f>
        <v>2241.09</v>
      </c>
      <c r="P344" s="74">
        <f>окт.23!G342</f>
        <v>11858.26</v>
      </c>
      <c r="Q344" s="74">
        <f>ноя.23!G342</f>
        <v>4118.76</v>
      </c>
      <c r="R344" s="74">
        <f>дек.23!G342</f>
        <v>40.380000000000003</v>
      </c>
    </row>
    <row r="345" spans="1:18">
      <c r="A345" s="29"/>
      <c r="B345" s="158"/>
      <c r="C345" s="13">
        <v>343</v>
      </c>
      <c r="D345" s="149">
        <v>0</v>
      </c>
      <c r="E345" s="150">
        <f t="shared" si="5"/>
        <v>0</v>
      </c>
      <c r="F345" s="73">
        <f>янв.23!H343+фев.23!H343+мар.23!H343+апр.23!H343+май.23!H343+июн.23!H343+июл.23!H343+авг.23!H343+сен.23!H343+окт.23!H343+ноя.23!H343+дек.23!H343</f>
        <v>0</v>
      </c>
      <c r="G345" s="74">
        <f>янв.23!G343</f>
        <v>0</v>
      </c>
      <c r="H345" s="74">
        <f>фев.23!G343</f>
        <v>0</v>
      </c>
      <c r="I345" s="74">
        <f>мар.23!G343</f>
        <v>0</v>
      </c>
      <c r="J345" s="74">
        <f>апр.23!G343</f>
        <v>0</v>
      </c>
      <c r="K345" s="74">
        <f>май.23!G343</f>
        <v>0</v>
      </c>
      <c r="L345" s="74">
        <f>июн.23!G343</f>
        <v>0</v>
      </c>
      <c r="M345" s="74">
        <f>июл.23!G343</f>
        <v>0</v>
      </c>
      <c r="N345" s="74">
        <f>авг.23!G343</f>
        <v>0</v>
      </c>
      <c r="O345" s="74">
        <f>сен.23!G343</f>
        <v>0</v>
      </c>
      <c r="P345" s="74">
        <f>окт.23!G343</f>
        <v>0</v>
      </c>
      <c r="Q345" s="74">
        <f>ноя.23!G343</f>
        <v>0</v>
      </c>
      <c r="R345" s="74">
        <f>дек.23!G343</f>
        <v>0</v>
      </c>
    </row>
    <row r="346" spans="1:18">
      <c r="A346" s="29"/>
      <c r="B346" s="158"/>
      <c r="C346" s="13">
        <v>344</v>
      </c>
      <c r="D346" s="149">
        <v>641.41</v>
      </c>
      <c r="E346" s="150">
        <f t="shared" si="5"/>
        <v>160.02999999999878</v>
      </c>
      <c r="F346" s="73">
        <f>янв.23!H344+фев.23!H344+мар.23!H344+апр.23!H344+май.23!H344+июн.23!H344+июл.23!H344+авг.23!H344+сен.23!H344+окт.23!H344+ноя.23!H344+дек.23!H344</f>
        <v>11000</v>
      </c>
      <c r="G346" s="74">
        <f>янв.23!G344</f>
        <v>0</v>
      </c>
      <c r="H346" s="74">
        <f>фев.23!G344</f>
        <v>0</v>
      </c>
      <c r="I346" s="74">
        <f>мар.23!G344</f>
        <v>0</v>
      </c>
      <c r="J346" s="74">
        <f>апр.23!G344</f>
        <v>0</v>
      </c>
      <c r="K346" s="74">
        <f>май.23!G344</f>
        <v>3748.61</v>
      </c>
      <c r="L346" s="74">
        <f>июн.23!G344</f>
        <v>1655.5800000000002</v>
      </c>
      <c r="M346" s="74">
        <f>июл.23!G344</f>
        <v>1480.6000000000001</v>
      </c>
      <c r="N346" s="74">
        <f>авг.23!G344</f>
        <v>2180.52</v>
      </c>
      <c r="O346" s="74">
        <f>сен.23!G344</f>
        <v>2308.3900000000003</v>
      </c>
      <c r="P346" s="74">
        <f>окт.23!G344</f>
        <v>107.68</v>
      </c>
      <c r="Q346" s="74">
        <f>ноя.23!G344</f>
        <v>0</v>
      </c>
      <c r="R346" s="74">
        <f>дек.23!G344</f>
        <v>0</v>
      </c>
    </row>
    <row r="347" spans="1:18">
      <c r="A347" s="29"/>
      <c r="B347" s="158"/>
      <c r="C347" s="13">
        <v>345</v>
      </c>
      <c r="D347" s="149">
        <v>-37.619999999999997</v>
      </c>
      <c r="E347" s="150">
        <f t="shared" si="5"/>
        <v>-37.619999999999997</v>
      </c>
      <c r="F347" s="73">
        <f>янв.23!H345+фев.23!H345+мар.23!H345+апр.23!H345+май.23!H345+июн.23!H345+июл.23!H345+авг.23!H345+сен.23!H345+окт.23!H345+ноя.23!H345+дек.23!H345</f>
        <v>0</v>
      </c>
      <c r="G347" s="74">
        <f>янв.23!G345</f>
        <v>0</v>
      </c>
      <c r="H347" s="74">
        <f>фев.23!G345</f>
        <v>0</v>
      </c>
      <c r="I347" s="74">
        <f>мар.23!G345</f>
        <v>0</v>
      </c>
      <c r="J347" s="74">
        <f>апр.23!G345</f>
        <v>0</v>
      </c>
      <c r="K347" s="74">
        <f>май.23!G345</f>
        <v>0</v>
      </c>
      <c r="L347" s="74">
        <f>июн.23!G345</f>
        <v>0</v>
      </c>
      <c r="M347" s="74">
        <f>июл.23!G345</f>
        <v>0</v>
      </c>
      <c r="N347" s="74">
        <f>авг.23!G345</f>
        <v>0</v>
      </c>
      <c r="O347" s="74">
        <f>сен.23!G345</f>
        <v>0</v>
      </c>
      <c r="P347" s="74">
        <f>окт.23!G345</f>
        <v>0</v>
      </c>
      <c r="Q347" s="74">
        <f>ноя.23!G345</f>
        <v>0</v>
      </c>
      <c r="R347" s="74">
        <f>дек.23!G345</f>
        <v>0</v>
      </c>
    </row>
    <row r="348" spans="1:18">
      <c r="A348" s="29"/>
      <c r="B348" s="158"/>
      <c r="C348" s="13">
        <v>346</v>
      </c>
      <c r="D348" s="149">
        <v>-4806.1400000000003</v>
      </c>
      <c r="E348" s="150">
        <f t="shared" si="5"/>
        <v>-5300.56</v>
      </c>
      <c r="F348" s="73">
        <f>янв.23!H346+фев.23!H346+мар.23!H346+апр.23!H346+май.23!H346+июн.23!H346+июл.23!H346+авг.23!H346+сен.23!H346+окт.23!H346+ноя.23!H346+дек.23!H346</f>
        <v>31500</v>
      </c>
      <c r="G348" s="74">
        <f>янв.23!G346</f>
        <v>4825.41</v>
      </c>
      <c r="H348" s="74">
        <f>фев.23!G346</f>
        <v>2335.31</v>
      </c>
      <c r="I348" s="74">
        <f>мар.23!G346</f>
        <v>4058.19</v>
      </c>
      <c r="J348" s="74">
        <f>апр.23!G346</f>
        <v>767.22</v>
      </c>
      <c r="K348" s="74">
        <f>май.23!G346</f>
        <v>2099.7600000000002</v>
      </c>
      <c r="L348" s="74">
        <f>июн.23!G346</f>
        <v>1440.22</v>
      </c>
      <c r="M348" s="74">
        <f>июл.23!G346</f>
        <v>1574.8200000000002</v>
      </c>
      <c r="N348" s="74">
        <f>авг.23!G346</f>
        <v>2315.1200000000003</v>
      </c>
      <c r="O348" s="74">
        <f>сен.23!G346</f>
        <v>1621.93</v>
      </c>
      <c r="P348" s="74">
        <f>окт.23!G346</f>
        <v>1406.5700000000002</v>
      </c>
      <c r="Q348" s="74">
        <f>ноя.23!G346</f>
        <v>4132.22</v>
      </c>
      <c r="R348" s="74">
        <f>дек.23!G346</f>
        <v>5417.6500000000005</v>
      </c>
    </row>
    <row r="349" spans="1:18">
      <c r="A349" s="29"/>
      <c r="B349" s="158"/>
      <c r="C349" s="13">
        <v>347</v>
      </c>
      <c r="D349" s="149">
        <v>0</v>
      </c>
      <c r="E349" s="150">
        <f t="shared" si="5"/>
        <v>0</v>
      </c>
      <c r="F349" s="73">
        <f>янв.23!H347+фев.23!H347+мар.23!H347+апр.23!H347+май.23!H347+июн.23!H347+июл.23!H347+авг.23!H347+сен.23!H347+окт.23!H347+ноя.23!H347+дек.23!H347</f>
        <v>0</v>
      </c>
      <c r="G349" s="74">
        <f>янв.23!G347</f>
        <v>0</v>
      </c>
      <c r="H349" s="74">
        <f>фев.23!G347</f>
        <v>0</v>
      </c>
      <c r="I349" s="74">
        <f>мар.23!G347</f>
        <v>0</v>
      </c>
      <c r="J349" s="74">
        <f>апр.23!G347</f>
        <v>0</v>
      </c>
      <c r="K349" s="74">
        <f>май.23!G347</f>
        <v>0</v>
      </c>
      <c r="L349" s="74">
        <f>июн.23!G347</f>
        <v>0</v>
      </c>
      <c r="M349" s="74">
        <f>июл.23!G347</f>
        <v>0</v>
      </c>
      <c r="N349" s="74">
        <f>авг.23!G347</f>
        <v>0</v>
      </c>
      <c r="O349" s="74">
        <f>сен.23!G347</f>
        <v>0</v>
      </c>
      <c r="P349" s="74">
        <f>окт.23!G347</f>
        <v>0</v>
      </c>
      <c r="Q349" s="74">
        <f>ноя.23!G347</f>
        <v>0</v>
      </c>
      <c r="R349" s="74">
        <f>дек.23!G347</f>
        <v>0</v>
      </c>
    </row>
    <row r="350" spans="1:18">
      <c r="A350" s="29"/>
      <c r="B350" s="158"/>
      <c r="C350" s="53">
        <v>348</v>
      </c>
      <c r="D350" s="149">
        <v>2063.64</v>
      </c>
      <c r="E350" s="150">
        <f t="shared" si="5"/>
        <v>3274.9199999999983</v>
      </c>
      <c r="F350" s="73">
        <f>янв.23!H348+фев.23!H348+мар.23!H348+апр.23!H348+май.23!H348+июн.23!H348+июл.23!H348+авг.23!H348+сен.23!H348+окт.23!H348+ноя.23!H348+дек.23!H348</f>
        <v>32600</v>
      </c>
      <c r="G350" s="74">
        <f>янв.23!G348</f>
        <v>0</v>
      </c>
      <c r="H350" s="74">
        <f>фев.23!G348</f>
        <v>33.650000000000006</v>
      </c>
      <c r="I350" s="74">
        <f>мар.23!G348</f>
        <v>9697.93</v>
      </c>
      <c r="J350" s="74">
        <f>апр.23!G348</f>
        <v>3600.55</v>
      </c>
      <c r="K350" s="74">
        <f>май.23!G348</f>
        <v>4179.33</v>
      </c>
      <c r="L350" s="74">
        <f>июн.23!G348</f>
        <v>4825.41</v>
      </c>
      <c r="M350" s="74">
        <f>июл.23!G348</f>
        <v>1568.0900000000001</v>
      </c>
      <c r="N350" s="74">
        <f>авг.23!G348</f>
        <v>6171.4100000000008</v>
      </c>
      <c r="O350" s="74">
        <f>сен.23!G348</f>
        <v>174.98000000000002</v>
      </c>
      <c r="P350" s="74">
        <f>окт.23!G348</f>
        <v>1137.3700000000001</v>
      </c>
      <c r="Q350" s="74">
        <f>ноя.23!G348</f>
        <v>0</v>
      </c>
      <c r="R350" s="74">
        <f>дек.23!G348</f>
        <v>0</v>
      </c>
    </row>
    <row r="351" spans="1:18">
      <c r="A351" s="29"/>
      <c r="B351" s="158"/>
      <c r="C351" s="53">
        <v>349</v>
      </c>
      <c r="D351" s="149">
        <v>-5370.04</v>
      </c>
      <c r="E351" s="150">
        <f t="shared" si="5"/>
        <v>-4043.9600000000019</v>
      </c>
      <c r="F351" s="73">
        <f>янв.23!H349+фев.23!H349+мар.23!H349+апр.23!H349+май.23!H349+июн.23!H349+июл.23!H349+авг.23!H349+сен.23!H349+окт.23!H349+ноя.23!H349+дек.23!H349</f>
        <v>71750</v>
      </c>
      <c r="G351" s="74">
        <f>янв.23!G349</f>
        <v>10936.62</v>
      </c>
      <c r="H351" s="74">
        <f>фев.23!G349</f>
        <v>5755.62</v>
      </c>
      <c r="I351" s="74">
        <f>мар.23!G349</f>
        <v>10837.71</v>
      </c>
      <c r="J351" s="74">
        <f>апр.23!G349</f>
        <v>4545.1499999999996</v>
      </c>
      <c r="K351" s="74">
        <f>май.23!G349</f>
        <v>4912.53</v>
      </c>
      <c r="L351" s="74">
        <f>июн.23!G349</f>
        <v>3475.98</v>
      </c>
      <c r="M351" s="74">
        <f>июл.23!G349</f>
        <v>1926.3899999999999</v>
      </c>
      <c r="N351" s="74">
        <f>авг.23!G349</f>
        <v>2420.94</v>
      </c>
      <c r="O351" s="74">
        <f>сен.23!G349</f>
        <v>2199.5700000000002</v>
      </c>
      <c r="P351" s="74">
        <f>окт.23!G349</f>
        <v>7441.8</v>
      </c>
      <c r="Q351" s="74">
        <f>ноя.23!G349</f>
        <v>6725.88</v>
      </c>
      <c r="R351" s="74">
        <f>дек.23!G349</f>
        <v>9245.73</v>
      </c>
    </row>
    <row r="352" spans="1:18">
      <c r="A352" s="54"/>
      <c r="B352" s="158"/>
      <c r="C352" s="55">
        <v>350</v>
      </c>
      <c r="D352" s="149">
        <v>0.38</v>
      </c>
      <c r="E352" s="150">
        <f t="shared" si="5"/>
        <v>1.1823875212257917E-13</v>
      </c>
      <c r="F352" s="73">
        <f>янв.23!H350+фев.23!H350+мар.23!H350+апр.23!H350+май.23!H350+июн.23!H350+июл.23!H350+авг.23!H350+сен.23!H350+окт.23!H350+ноя.23!H350+дек.23!H350</f>
        <v>4817.95</v>
      </c>
      <c r="G352" s="74">
        <f>янв.23!G350</f>
        <v>0</v>
      </c>
      <c r="H352" s="74">
        <f>фев.23!G350</f>
        <v>0</v>
      </c>
      <c r="I352" s="74">
        <f>мар.23!G350</f>
        <v>9.42</v>
      </c>
      <c r="J352" s="74">
        <f>апр.23!G350</f>
        <v>659.4</v>
      </c>
      <c r="K352" s="74">
        <f>май.23!G350</f>
        <v>1196.3399999999999</v>
      </c>
      <c r="L352" s="74">
        <f>июн.23!G350</f>
        <v>748.89</v>
      </c>
      <c r="M352" s="74">
        <f>июл.23!G350</f>
        <v>221.37</v>
      </c>
      <c r="N352" s="74">
        <f>авг.23!G350</f>
        <v>98.91</v>
      </c>
      <c r="O352" s="74">
        <f>сен.23!G350</f>
        <v>1884</v>
      </c>
      <c r="P352" s="74">
        <f>окт.23!G350</f>
        <v>0</v>
      </c>
      <c r="Q352" s="74">
        <f>ноя.23!G350</f>
        <v>0</v>
      </c>
      <c r="R352" s="74">
        <f>дек.23!G350</f>
        <v>0</v>
      </c>
    </row>
    <row r="353" spans="1:18" s="8" customFormat="1">
      <c r="A353" s="29"/>
      <c r="B353" s="158"/>
      <c r="C353" s="53" t="s">
        <v>21</v>
      </c>
      <c r="D353" s="149">
        <v>0</v>
      </c>
      <c r="E353" s="150">
        <f t="shared" si="5"/>
        <v>1.7053025658242404E-13</v>
      </c>
      <c r="F353" s="82">
        <f>янв.23!H351+фев.23!H351+мар.23!H351+апр.23!H351+май.23!H351+июн.23!H351+июл.23!H351+авг.23!H351+сен.23!H351+окт.23!H351+ноя.23!H351+дек.23!H351</f>
        <v>5558.9800000000005</v>
      </c>
      <c r="G353" s="74">
        <f>янв.23!G351</f>
        <v>0</v>
      </c>
      <c r="H353" s="74">
        <f>фев.23!G351</f>
        <v>0</v>
      </c>
      <c r="I353" s="74">
        <f>мар.23!G351</f>
        <v>0</v>
      </c>
      <c r="J353" s="74">
        <f>апр.23!G351</f>
        <v>5491.68</v>
      </c>
      <c r="K353" s="74">
        <f>май.23!G351</f>
        <v>67.300000000000011</v>
      </c>
      <c r="L353" s="74">
        <f>июн.23!G351</f>
        <v>0</v>
      </c>
      <c r="M353" s="74">
        <f>июл.23!G351</f>
        <v>0</v>
      </c>
      <c r="N353" s="74">
        <f>авг.23!G351</f>
        <v>0</v>
      </c>
      <c r="O353" s="74">
        <f>сен.23!G351</f>
        <v>0</v>
      </c>
      <c r="P353" s="74">
        <f>окт.23!G351</f>
        <v>0</v>
      </c>
      <c r="Q353" s="74">
        <f>ноя.23!G351</f>
        <v>0</v>
      </c>
      <c r="R353" s="74">
        <f>дек.23!G351</f>
        <v>0</v>
      </c>
    </row>
    <row r="354" spans="1:18">
      <c r="A354" s="56"/>
      <c r="B354" s="93"/>
      <c r="C354" s="31"/>
      <c r="D354" s="31"/>
      <c r="E354" s="57">
        <f>SUM(E9:E352)</f>
        <v>-1195492.4378000004</v>
      </c>
      <c r="F354" s="58">
        <f>SUM(F9:F352)</f>
        <v>5126615.0999999996</v>
      </c>
      <c r="G354" s="58">
        <f t="shared" ref="G354:I354" si="6">SUM(G9:G352)</f>
        <v>827908.81</v>
      </c>
      <c r="H354" s="58">
        <f t="shared" si="6"/>
        <v>515493.66000000009</v>
      </c>
      <c r="I354" s="58">
        <f t="shared" si="6"/>
        <v>635456.27999999968</v>
      </c>
      <c r="J354" s="58"/>
      <c r="K354" s="58"/>
      <c r="L354" s="58"/>
      <c r="M354" s="58"/>
      <c r="N354" s="58"/>
      <c r="O354" s="58"/>
      <c r="P354" s="58"/>
      <c r="Q354" s="58"/>
      <c r="R354" s="58"/>
    </row>
    <row r="355" spans="1:18">
      <c r="A355" s="7"/>
      <c r="B355" s="93"/>
      <c r="F355" s="1"/>
    </row>
    <row r="356" spans="1:18" ht="15.75">
      <c r="A356" s="3"/>
      <c r="B356" s="93"/>
      <c r="C356" s="3"/>
      <c r="D356" s="3"/>
      <c r="E356" s="4"/>
      <c r="F356" s="3"/>
      <c r="G356" s="3"/>
      <c r="H356" s="3"/>
      <c r="I356" s="3"/>
      <c r="J356" s="3"/>
      <c r="K356" s="3"/>
    </row>
    <row r="357" spans="1:18">
      <c r="E357" s="1"/>
    </row>
  </sheetData>
  <autoFilter ref="A8:T355"/>
  <mergeCells count="2">
    <mergeCell ref="G7:K7"/>
    <mergeCell ref="B1:R1"/>
  </mergeCells>
  <conditionalFormatting sqref="D28:D33 D10:D26 D35:D353 E9:E353">
    <cfRule type="cellIs" dxfId="18" priority="10" operator="lessThan">
      <formula>0</formula>
    </cfRule>
  </conditionalFormatting>
  <conditionalFormatting sqref="D27">
    <cfRule type="cellIs" dxfId="17" priority="5" operator="lessThan">
      <formula>0</formula>
    </cfRule>
  </conditionalFormatting>
  <conditionalFormatting sqref="D34">
    <cfRule type="cellIs" dxfId="16" priority="4" operator="lessThan">
      <formula>0</formula>
    </cfRule>
  </conditionalFormatting>
  <conditionalFormatting sqref="D9:D353">
    <cfRule type="cellIs" dxfId="15" priority="3" operator="lessThan">
      <formula>0</formula>
    </cfRule>
  </conditionalFormatting>
  <conditionalFormatting sqref="B9:B353">
    <cfRule type="cellIs" dxfId="14" priority="2" operator="lessThan">
      <formula>0</formula>
    </cfRule>
  </conditionalFormatting>
  <conditionalFormatting sqref="D44:D353">
    <cfRule type="cellIs" dxfId="13" priority="1" operator="lessThan">
      <formula>0</formula>
    </cfRule>
  </conditionalFormatting>
  <pageMargins left="0.25" right="0.25" top="0.75" bottom="0.75" header="0.3" footer="0.3"/>
  <pageSetup paperSize="9" scale="3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79"/>
  <sheetViews>
    <sheetView topLeftCell="A37" workbookViewId="0">
      <selection activeCell="D62" sqref="D62"/>
    </sheetView>
  </sheetViews>
  <sheetFormatPr defaultRowHeight="15"/>
  <cols>
    <col min="1" max="1" width="19.28515625" customWidth="1"/>
    <col min="3" max="3" width="11.42578125" customWidth="1"/>
    <col min="4" max="4" width="12.85546875" style="97" customWidth="1"/>
    <col min="7" max="7" width="10.5703125" customWidth="1"/>
    <col min="8" max="8" width="12.140625" customWidth="1"/>
    <col min="9" max="9" width="12.42578125" style="2" bestFit="1" customWidth="1"/>
    <col min="10" max="10" width="10" customWidth="1"/>
    <col min="11" max="11" width="13.7109375" customWidth="1"/>
  </cols>
  <sheetData>
    <row r="1" spans="1:11">
      <c r="A1" s="187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9" t="s">
        <v>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>
      <c r="A4" s="78">
        <v>2</v>
      </c>
      <c r="B4" s="78">
        <v>3</v>
      </c>
      <c r="C4" s="78">
        <v>4</v>
      </c>
      <c r="D4" s="108">
        <v>5</v>
      </c>
      <c r="E4" s="78">
        <v>6</v>
      </c>
      <c r="F4" s="78">
        <v>7</v>
      </c>
      <c r="G4" s="78">
        <v>8</v>
      </c>
      <c r="H4" s="78">
        <v>9</v>
      </c>
      <c r="I4" s="79">
        <v>10</v>
      </c>
      <c r="J4" s="78">
        <v>11</v>
      </c>
      <c r="K4" s="78">
        <v>12</v>
      </c>
    </row>
    <row r="5" spans="1:1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</row>
    <row r="6" spans="1:11" ht="30">
      <c r="A6" s="193"/>
      <c r="B6" s="187"/>
      <c r="C6" s="80" t="s">
        <v>17</v>
      </c>
      <c r="D6" s="96" t="s">
        <v>18</v>
      </c>
      <c r="E6" s="78" t="s">
        <v>19</v>
      </c>
      <c r="F6" s="80" t="s">
        <v>11</v>
      </c>
      <c r="G6" s="80" t="s">
        <v>20</v>
      </c>
      <c r="H6" s="191"/>
      <c r="I6" s="197"/>
      <c r="J6" s="195"/>
      <c r="K6" s="191"/>
    </row>
    <row r="7" spans="1:11">
      <c r="A7" s="44"/>
      <c r="B7" s="15">
        <v>0</v>
      </c>
      <c r="C7" s="69">
        <v>91538</v>
      </c>
      <c r="D7" s="69">
        <v>91853</v>
      </c>
      <c r="E7" s="70">
        <f t="shared" ref="E7:E71" si="0">D7-C7</f>
        <v>315</v>
      </c>
      <c r="F7" s="70">
        <v>6.73</v>
      </c>
      <c r="G7" s="70">
        <f t="shared" ref="G7:G71" si="1">F7*E7</f>
        <v>2119.9500000000003</v>
      </c>
      <c r="H7" s="70">
        <v>2119.9499999999998</v>
      </c>
      <c r="I7" s="137"/>
      <c r="J7" s="75"/>
      <c r="K7" s="70">
        <f>авг.23!K7+сен.23!H7-сен.23!G7</f>
        <v>0</v>
      </c>
    </row>
    <row r="8" spans="1:11">
      <c r="A8" s="19"/>
      <c r="B8" s="143">
        <v>1</v>
      </c>
      <c r="C8" s="69">
        <v>71566</v>
      </c>
      <c r="D8" s="69">
        <v>72032</v>
      </c>
      <c r="E8" s="70">
        <f t="shared" si="0"/>
        <v>466</v>
      </c>
      <c r="F8" s="112">
        <v>4.71</v>
      </c>
      <c r="G8" s="70">
        <f t="shared" si="1"/>
        <v>2194.86</v>
      </c>
      <c r="H8" s="70"/>
      <c r="I8" s="168"/>
      <c r="J8" s="75"/>
      <c r="K8" s="70">
        <f>авг.23!K8+сен.23!H8-сен.23!G8</f>
        <v>5712.0700000000015</v>
      </c>
    </row>
    <row r="9" spans="1:11" s="64" customFormat="1">
      <c r="A9" s="19"/>
      <c r="B9" s="143">
        <v>2</v>
      </c>
      <c r="C9" s="69">
        <v>635</v>
      </c>
      <c r="D9" s="69">
        <v>670</v>
      </c>
      <c r="E9" s="70">
        <f t="shared" si="0"/>
        <v>35</v>
      </c>
      <c r="F9" s="70">
        <v>6.73</v>
      </c>
      <c r="G9" s="70">
        <f t="shared" si="1"/>
        <v>235.55</v>
      </c>
      <c r="H9" s="70"/>
      <c r="I9" s="168"/>
      <c r="J9" s="75"/>
      <c r="K9" s="70">
        <f>авг.23!K9+сен.23!H9-сен.23!G9</f>
        <v>-980.3900000000001</v>
      </c>
    </row>
    <row r="10" spans="1:11" ht="13.5" customHeight="1">
      <c r="A10" s="140"/>
      <c r="B10" s="143">
        <v>3</v>
      </c>
      <c r="C10" s="69">
        <v>14904</v>
      </c>
      <c r="D10" s="69">
        <v>14958</v>
      </c>
      <c r="E10" s="70">
        <f t="shared" si="0"/>
        <v>54</v>
      </c>
      <c r="F10" s="70">
        <v>6.73</v>
      </c>
      <c r="G10" s="70">
        <f t="shared" si="1"/>
        <v>363.42</v>
      </c>
      <c r="H10" s="70">
        <v>431</v>
      </c>
      <c r="I10" s="168">
        <v>695148</v>
      </c>
      <c r="J10" s="75">
        <v>45194</v>
      </c>
      <c r="K10" s="70">
        <f>авг.23!K10+сен.23!H10-сен.23!G10</f>
        <v>3742.5899999999992</v>
      </c>
    </row>
    <row r="11" spans="1:11">
      <c r="A11" s="138"/>
      <c r="B11" s="143">
        <v>4</v>
      </c>
      <c r="C11" s="69">
        <v>53977</v>
      </c>
      <c r="D11" s="69">
        <v>54241</v>
      </c>
      <c r="E11" s="70">
        <f t="shared" si="0"/>
        <v>264</v>
      </c>
      <c r="F11" s="112">
        <v>4.71</v>
      </c>
      <c r="G11" s="70">
        <f t="shared" si="1"/>
        <v>1243.44</v>
      </c>
      <c r="H11" s="70"/>
      <c r="I11" s="168"/>
      <c r="J11" s="75"/>
      <c r="K11" s="70">
        <f>авг.23!K11+сен.23!H11-сен.23!G11</f>
        <v>3190.6799999999989</v>
      </c>
    </row>
    <row r="12" spans="1:11">
      <c r="A12" s="138"/>
      <c r="B12" s="143">
        <v>5</v>
      </c>
      <c r="C12" s="69">
        <v>60595</v>
      </c>
      <c r="D12" s="69">
        <v>60798</v>
      </c>
      <c r="E12" s="70">
        <f t="shared" si="0"/>
        <v>203</v>
      </c>
      <c r="F12" s="70">
        <v>6.73</v>
      </c>
      <c r="G12" s="70">
        <f t="shared" si="1"/>
        <v>1366.19</v>
      </c>
      <c r="H12" s="70"/>
      <c r="I12" s="168"/>
      <c r="J12" s="75"/>
      <c r="K12" s="70">
        <f>авг.23!K12+сен.23!H12-сен.23!G12</f>
        <v>40200.36</v>
      </c>
    </row>
    <row r="13" spans="1:11">
      <c r="A13" s="138"/>
      <c r="B13" s="143">
        <v>6</v>
      </c>
      <c r="C13" s="69"/>
      <c r="D13" s="69"/>
      <c r="E13" s="70">
        <f t="shared" si="0"/>
        <v>0</v>
      </c>
      <c r="F13" s="70">
        <v>6.73</v>
      </c>
      <c r="G13" s="70">
        <f t="shared" si="1"/>
        <v>0</v>
      </c>
      <c r="H13" s="70"/>
      <c r="I13" s="168"/>
      <c r="J13" s="75"/>
      <c r="K13" s="70">
        <f>авг.23!K13+сен.23!H13-сен.23!G13</f>
        <v>0</v>
      </c>
    </row>
    <row r="14" spans="1:11">
      <c r="A14" s="138"/>
      <c r="B14" s="143">
        <v>7</v>
      </c>
      <c r="C14" s="69">
        <v>6755</v>
      </c>
      <c r="D14" s="69">
        <v>6842</v>
      </c>
      <c r="E14" s="70">
        <f t="shared" si="0"/>
        <v>87</v>
      </c>
      <c r="F14" s="70">
        <v>6.73</v>
      </c>
      <c r="G14" s="70">
        <f t="shared" si="1"/>
        <v>585.51</v>
      </c>
      <c r="H14" s="70"/>
      <c r="I14" s="168"/>
      <c r="J14" s="75"/>
      <c r="K14" s="70">
        <f>авг.23!K14+сен.23!H14-сен.23!G14</f>
        <v>-5740.69</v>
      </c>
    </row>
    <row r="15" spans="1:11">
      <c r="A15" s="138"/>
      <c r="B15" s="143">
        <v>8</v>
      </c>
      <c r="C15" s="69">
        <v>32657</v>
      </c>
      <c r="D15" s="69">
        <v>32761</v>
      </c>
      <c r="E15" s="70">
        <f t="shared" si="0"/>
        <v>104</v>
      </c>
      <c r="F15" s="70">
        <v>6.73</v>
      </c>
      <c r="G15" s="70">
        <f t="shared" si="1"/>
        <v>699.92000000000007</v>
      </c>
      <c r="H15" s="70">
        <v>1000</v>
      </c>
      <c r="I15" s="168">
        <v>975570</v>
      </c>
      <c r="J15" s="75">
        <v>45184</v>
      </c>
      <c r="K15" s="70">
        <f>авг.23!K15+сен.23!H15-сен.23!G15</f>
        <v>13490.179999999998</v>
      </c>
    </row>
    <row r="16" spans="1:11">
      <c r="A16" s="140"/>
      <c r="B16" s="143">
        <v>9</v>
      </c>
      <c r="C16" s="69"/>
      <c r="D16" s="69"/>
      <c r="E16" s="70">
        <f t="shared" si="0"/>
        <v>0</v>
      </c>
      <c r="F16" s="70">
        <v>6.73</v>
      </c>
      <c r="G16" s="70">
        <f t="shared" si="1"/>
        <v>0</v>
      </c>
      <c r="H16" s="70"/>
      <c r="I16" s="168"/>
      <c r="J16" s="75"/>
      <c r="K16" s="70">
        <f>авг.23!K16+сен.23!H16-сен.23!G16</f>
        <v>0</v>
      </c>
    </row>
    <row r="17" spans="1:14">
      <c r="A17" s="138"/>
      <c r="B17" s="143">
        <v>10</v>
      </c>
      <c r="C17" s="69"/>
      <c r="D17" s="69"/>
      <c r="E17" s="70">
        <f t="shared" si="0"/>
        <v>0</v>
      </c>
      <c r="F17" s="70">
        <v>6.73</v>
      </c>
      <c r="G17" s="70">
        <f t="shared" si="1"/>
        <v>0</v>
      </c>
      <c r="H17" s="70"/>
      <c r="I17" s="168"/>
      <c r="J17" s="75"/>
      <c r="K17" s="70">
        <f>авг.23!K17+сен.23!H17-сен.23!G17</f>
        <v>0</v>
      </c>
    </row>
    <row r="18" spans="1:14">
      <c r="A18" s="138"/>
      <c r="B18" s="143">
        <v>11</v>
      </c>
      <c r="C18" s="69">
        <v>28594</v>
      </c>
      <c r="D18" s="69">
        <v>28663</v>
      </c>
      <c r="E18" s="70">
        <f t="shared" si="0"/>
        <v>69</v>
      </c>
      <c r="F18" s="70">
        <v>6.73</v>
      </c>
      <c r="G18" s="70">
        <f t="shared" si="1"/>
        <v>464.37</v>
      </c>
      <c r="H18" s="70"/>
      <c r="I18" s="168"/>
      <c r="J18" s="75"/>
      <c r="K18" s="70">
        <f>авг.23!K18+сен.23!H18-сен.23!G18</f>
        <v>8124.1499999999969</v>
      </c>
    </row>
    <row r="19" spans="1:14">
      <c r="A19" s="22"/>
      <c r="B19" s="143">
        <v>12</v>
      </c>
      <c r="C19" s="69">
        <v>43924</v>
      </c>
      <c r="D19" s="69">
        <v>44169</v>
      </c>
      <c r="E19" s="70">
        <f t="shared" si="0"/>
        <v>245</v>
      </c>
      <c r="F19" s="112">
        <v>4.71</v>
      </c>
      <c r="G19" s="70">
        <f t="shared" si="1"/>
        <v>1153.95</v>
      </c>
      <c r="H19" s="70">
        <v>1234.02</v>
      </c>
      <c r="I19" s="168">
        <v>768448</v>
      </c>
      <c r="J19" s="75">
        <v>45180</v>
      </c>
      <c r="K19" s="70">
        <f>авг.23!K19+сен.23!H19-сен.23!G19</f>
        <v>6744.72</v>
      </c>
    </row>
    <row r="20" spans="1:14">
      <c r="A20" s="22"/>
      <c r="B20" s="143">
        <v>13</v>
      </c>
      <c r="C20" s="69">
        <v>51551</v>
      </c>
      <c r="D20" s="69">
        <v>51685</v>
      </c>
      <c r="E20" s="70">
        <f t="shared" si="0"/>
        <v>134</v>
      </c>
      <c r="F20" s="112">
        <v>4.71</v>
      </c>
      <c r="G20" s="70">
        <f t="shared" si="1"/>
        <v>631.14</v>
      </c>
      <c r="H20" s="70">
        <v>3000</v>
      </c>
      <c r="I20" s="168">
        <v>244637</v>
      </c>
      <c r="J20" s="75">
        <v>45190</v>
      </c>
      <c r="K20" s="70">
        <f>авг.23!K20+сен.23!H20-сен.23!G20</f>
        <v>5293.3600000000015</v>
      </c>
    </row>
    <row r="21" spans="1:14" s="64" customFormat="1">
      <c r="A21" s="22"/>
      <c r="B21" s="151">
        <v>14</v>
      </c>
      <c r="C21" s="69">
        <v>110864</v>
      </c>
      <c r="D21" s="69">
        <v>111233</v>
      </c>
      <c r="E21" s="70">
        <f t="shared" si="0"/>
        <v>369</v>
      </c>
      <c r="F21" s="69">
        <v>6.73</v>
      </c>
      <c r="G21" s="70">
        <f t="shared" si="1"/>
        <v>2483.3700000000003</v>
      </c>
      <c r="H21" s="70">
        <v>2500</v>
      </c>
      <c r="I21" s="168">
        <v>166216</v>
      </c>
      <c r="J21" s="75">
        <v>45176</v>
      </c>
      <c r="K21" s="70">
        <f>авг.23!K21+сен.23!H21-сен.23!G21</f>
        <v>10123.929999999995</v>
      </c>
    </row>
    <row r="22" spans="1:14">
      <c r="A22" s="138"/>
      <c r="B22" s="143">
        <v>15</v>
      </c>
      <c r="C22" s="69"/>
      <c r="D22" s="69"/>
      <c r="E22" s="70">
        <f t="shared" si="0"/>
        <v>0</v>
      </c>
      <c r="F22" s="69">
        <v>6.73</v>
      </c>
      <c r="G22" s="70">
        <f t="shared" si="1"/>
        <v>0</v>
      </c>
      <c r="H22" s="70"/>
      <c r="I22" s="168"/>
      <c r="J22" s="75"/>
      <c r="K22" s="70">
        <f>авг.23!K22+сен.23!H22-сен.23!G22</f>
        <v>0</v>
      </c>
    </row>
    <row r="23" spans="1:14">
      <c r="A23" s="23"/>
      <c r="B23" s="143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70">
        <f>авг.23!K23+сен.23!H23-сен.23!G23</f>
        <v>0</v>
      </c>
    </row>
    <row r="24" spans="1:14">
      <c r="A24" s="77"/>
      <c r="B24" s="143">
        <v>17</v>
      </c>
      <c r="C24" s="69">
        <v>118539</v>
      </c>
      <c r="D24" s="69">
        <v>119177</v>
      </c>
      <c r="E24" s="70">
        <f t="shared" si="0"/>
        <v>638</v>
      </c>
      <c r="F24" s="112">
        <v>4.71</v>
      </c>
      <c r="G24" s="70">
        <f t="shared" si="1"/>
        <v>3004.98</v>
      </c>
      <c r="H24" s="70">
        <v>4794.78</v>
      </c>
      <c r="I24" s="168">
        <v>363591</v>
      </c>
      <c r="J24" s="75">
        <v>45181</v>
      </c>
      <c r="K24" s="70">
        <f>авг.23!K24+сен.23!H24-сен.23!G24</f>
        <v>14973.09</v>
      </c>
    </row>
    <row r="25" spans="1:14">
      <c r="A25" s="138"/>
      <c r="B25" s="143">
        <v>18</v>
      </c>
      <c r="C25" s="69">
        <v>13783</v>
      </c>
      <c r="D25" s="69">
        <v>14004</v>
      </c>
      <c r="E25" s="70">
        <f t="shared" si="0"/>
        <v>221</v>
      </c>
      <c r="F25" s="70">
        <v>6.73</v>
      </c>
      <c r="G25" s="70">
        <f t="shared" si="1"/>
        <v>1487.3300000000002</v>
      </c>
      <c r="H25" s="70">
        <v>2000</v>
      </c>
      <c r="I25" s="168">
        <v>222341</v>
      </c>
      <c r="J25" s="75">
        <v>45181</v>
      </c>
      <c r="K25" s="70">
        <f>авг.23!K25+сен.23!H25-сен.23!G25</f>
        <v>-3333.6900000000032</v>
      </c>
    </row>
    <row r="26" spans="1:14">
      <c r="A26" s="138"/>
      <c r="B26" s="143">
        <v>19</v>
      </c>
      <c r="C26" s="69">
        <v>5953</v>
      </c>
      <c r="D26" s="69">
        <v>6099</v>
      </c>
      <c r="E26" s="70">
        <f t="shared" si="0"/>
        <v>146</v>
      </c>
      <c r="F26" s="70">
        <v>6.73</v>
      </c>
      <c r="G26" s="70">
        <f t="shared" si="1"/>
        <v>982.58</v>
      </c>
      <c r="H26" s="70">
        <v>1500</v>
      </c>
      <c r="I26" s="168">
        <v>10490</v>
      </c>
      <c r="J26" s="75">
        <v>45176</v>
      </c>
      <c r="K26" s="70">
        <f>авг.23!K26+сен.23!H26-сен.23!G26</f>
        <v>-4091.4400000000005</v>
      </c>
    </row>
    <row r="27" spans="1:14">
      <c r="A27" s="22"/>
      <c r="B27" s="143">
        <v>20</v>
      </c>
      <c r="C27" s="69">
        <v>8049</v>
      </c>
      <c r="D27" s="69">
        <v>8128</v>
      </c>
      <c r="E27" s="70">
        <f t="shared" si="0"/>
        <v>79</v>
      </c>
      <c r="F27" s="112">
        <v>4.71</v>
      </c>
      <c r="G27" s="70">
        <f t="shared" si="1"/>
        <v>372.09</v>
      </c>
      <c r="H27" s="70"/>
      <c r="I27" s="168"/>
      <c r="J27" s="75"/>
      <c r="K27" s="70">
        <f>авг.23!K27+сен.23!H27-сен.23!G27</f>
        <v>-1648.4999999999998</v>
      </c>
    </row>
    <row r="28" spans="1:14">
      <c r="A28" s="138"/>
      <c r="B28" s="143">
        <v>21</v>
      </c>
      <c r="C28" s="69">
        <v>1089</v>
      </c>
      <c r="D28" s="69">
        <v>1097</v>
      </c>
      <c r="E28" s="70">
        <f t="shared" si="0"/>
        <v>8</v>
      </c>
      <c r="F28" s="70">
        <v>6.73</v>
      </c>
      <c r="G28" s="70">
        <f t="shared" si="1"/>
        <v>53.84</v>
      </c>
      <c r="H28" s="70"/>
      <c r="I28" s="168"/>
      <c r="J28" s="75"/>
      <c r="K28" s="70">
        <f>авг.23!K28+сен.23!H28-сен.23!G28</f>
        <v>-169.20000000000005</v>
      </c>
    </row>
    <row r="29" spans="1:14">
      <c r="A29" s="138"/>
      <c r="B29" s="143">
        <v>22</v>
      </c>
      <c r="C29" s="69">
        <v>15397</v>
      </c>
      <c r="D29" s="69">
        <v>15720</v>
      </c>
      <c r="E29" s="70">
        <f t="shared" si="0"/>
        <v>323</v>
      </c>
      <c r="F29" s="141">
        <v>4.71</v>
      </c>
      <c r="G29" s="70">
        <f t="shared" si="1"/>
        <v>1521.33</v>
      </c>
      <c r="H29" s="70"/>
      <c r="I29" s="168"/>
      <c r="J29" s="75"/>
      <c r="K29" s="70">
        <f>авг.23!K29+сен.23!H29-сен.23!G29</f>
        <v>-3382.6100000000038</v>
      </c>
    </row>
    <row r="30" spans="1:14">
      <c r="A30" s="138"/>
      <c r="B30" s="143">
        <v>23</v>
      </c>
      <c r="C30" s="69"/>
      <c r="D30" s="69"/>
      <c r="E30" s="70">
        <f t="shared" si="0"/>
        <v>0</v>
      </c>
      <c r="F30" s="70">
        <v>6.73</v>
      </c>
      <c r="G30" s="70">
        <f t="shared" si="1"/>
        <v>0</v>
      </c>
      <c r="H30" s="70"/>
      <c r="I30" s="168"/>
      <c r="J30" s="75"/>
      <c r="K30" s="70">
        <f>авг.23!K30+сен.23!H30-сен.23!G30</f>
        <v>0</v>
      </c>
    </row>
    <row r="31" spans="1:14">
      <c r="A31" s="138"/>
      <c r="B31" s="143">
        <v>24</v>
      </c>
      <c r="C31" s="69"/>
      <c r="D31" s="69"/>
      <c r="E31" s="70">
        <f t="shared" si="0"/>
        <v>0</v>
      </c>
      <c r="F31" s="70">
        <v>6.73</v>
      </c>
      <c r="G31" s="70">
        <f t="shared" si="1"/>
        <v>0</v>
      </c>
      <c r="H31" s="70"/>
      <c r="I31" s="168"/>
      <c r="J31" s="75"/>
      <c r="K31" s="70">
        <f>авг.23!K31+сен.23!H31-сен.23!G31</f>
        <v>0</v>
      </c>
      <c r="N31" s="7"/>
    </row>
    <row r="32" spans="1:14">
      <c r="A32" s="22"/>
      <c r="B32" s="143">
        <v>25</v>
      </c>
      <c r="C32" s="69">
        <v>21798</v>
      </c>
      <c r="D32" s="69">
        <v>21798</v>
      </c>
      <c r="E32" s="70">
        <f t="shared" si="0"/>
        <v>0</v>
      </c>
      <c r="F32" s="70">
        <v>6.73</v>
      </c>
      <c r="G32" s="70">
        <f t="shared" si="1"/>
        <v>0</v>
      </c>
      <c r="H32" s="70">
        <v>1000</v>
      </c>
      <c r="I32" s="168">
        <v>600883</v>
      </c>
      <c r="J32" s="75">
        <v>45176</v>
      </c>
      <c r="K32" s="70">
        <f>авг.23!K32+сен.23!H32-сен.23!G32</f>
        <v>5569.3799999999992</v>
      </c>
    </row>
    <row r="33" spans="1:11">
      <c r="A33" s="138"/>
      <c r="B33" s="143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70">
        <f t="shared" si="1"/>
        <v>0</v>
      </c>
      <c r="H33" s="70"/>
      <c r="I33" s="168"/>
      <c r="J33" s="75"/>
      <c r="K33" s="70">
        <f>авг.23!K33+сен.23!H33-сен.23!G33</f>
        <v>0</v>
      </c>
    </row>
    <row r="34" spans="1:11">
      <c r="A34" s="138"/>
      <c r="B34" s="143">
        <v>27</v>
      </c>
      <c r="C34" s="69"/>
      <c r="D34" s="69"/>
      <c r="E34" s="70">
        <f t="shared" si="0"/>
        <v>0</v>
      </c>
      <c r="F34" s="70">
        <v>6.73</v>
      </c>
      <c r="G34" s="70">
        <f t="shared" si="1"/>
        <v>0</v>
      </c>
      <c r="H34" s="70"/>
      <c r="I34" s="168"/>
      <c r="J34" s="75"/>
      <c r="K34" s="70">
        <f>авг.23!K34+сен.23!H34-сен.23!G34</f>
        <v>0</v>
      </c>
    </row>
    <row r="35" spans="1:11">
      <c r="A35" s="138"/>
      <c r="B35" s="143">
        <v>28</v>
      </c>
      <c r="C35" s="69"/>
      <c r="D35" s="69"/>
      <c r="E35" s="70">
        <f t="shared" si="0"/>
        <v>0</v>
      </c>
      <c r="F35" s="70">
        <v>6.73</v>
      </c>
      <c r="G35" s="70">
        <f t="shared" si="1"/>
        <v>0</v>
      </c>
      <c r="H35" s="70"/>
      <c r="I35" s="168"/>
      <c r="J35" s="75"/>
      <c r="K35" s="70">
        <f>авг.23!K35+сен.23!H35-сен.23!G35</f>
        <v>0</v>
      </c>
    </row>
    <row r="36" spans="1:11">
      <c r="A36" s="138"/>
      <c r="B36" s="143">
        <v>29</v>
      </c>
      <c r="C36" s="69"/>
      <c r="D36" s="69"/>
      <c r="E36" s="70">
        <f t="shared" si="0"/>
        <v>0</v>
      </c>
      <c r="F36" s="70">
        <v>6.73</v>
      </c>
      <c r="G36" s="70">
        <f t="shared" si="1"/>
        <v>0</v>
      </c>
      <c r="H36" s="70"/>
      <c r="I36" s="168"/>
      <c r="J36" s="75"/>
      <c r="K36" s="70">
        <f>авг.23!K36+сен.23!H36-сен.23!G36</f>
        <v>0</v>
      </c>
    </row>
    <row r="37" spans="1:11">
      <c r="A37" s="138"/>
      <c r="B37" s="143">
        <v>30</v>
      </c>
      <c r="C37" s="69"/>
      <c r="D37" s="69"/>
      <c r="E37" s="70">
        <f t="shared" si="0"/>
        <v>0</v>
      </c>
      <c r="F37" s="70">
        <v>6.73</v>
      </c>
      <c r="G37" s="70">
        <f t="shared" si="1"/>
        <v>0</v>
      </c>
      <c r="H37" s="70"/>
      <c r="I37" s="168"/>
      <c r="J37" s="75"/>
      <c r="K37" s="70">
        <f>авг.23!K37+сен.23!H37-сен.23!G37</f>
        <v>0</v>
      </c>
    </row>
    <row r="38" spans="1:11">
      <c r="A38" s="138"/>
      <c r="B38" s="143">
        <v>32</v>
      </c>
      <c r="C38" s="69"/>
      <c r="D38" s="69"/>
      <c r="E38" s="70">
        <f t="shared" si="0"/>
        <v>0</v>
      </c>
      <c r="F38" s="70">
        <v>6.73</v>
      </c>
      <c r="G38" s="70">
        <f t="shared" si="1"/>
        <v>0</v>
      </c>
      <c r="H38" s="70"/>
      <c r="I38" s="168"/>
      <c r="J38" s="75"/>
      <c r="K38" s="70">
        <f>авг.23!K38+сен.23!H38-сен.23!G38</f>
        <v>0</v>
      </c>
    </row>
    <row r="39" spans="1:11">
      <c r="A39" s="138"/>
      <c r="B39" s="143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70">
        <f t="shared" si="1"/>
        <v>0</v>
      </c>
      <c r="H39" s="70"/>
      <c r="I39" s="168"/>
      <c r="J39" s="75"/>
      <c r="K39" s="70">
        <f>авг.23!K39+сен.23!H39-сен.23!G39</f>
        <v>0</v>
      </c>
    </row>
    <row r="40" spans="1:11">
      <c r="A40" s="138"/>
      <c r="B40" s="143">
        <v>35</v>
      </c>
      <c r="C40" s="69"/>
      <c r="D40" s="69"/>
      <c r="E40" s="70">
        <f t="shared" si="0"/>
        <v>0</v>
      </c>
      <c r="F40" s="70">
        <v>6.73</v>
      </c>
      <c r="G40" s="70">
        <f t="shared" si="1"/>
        <v>0</v>
      </c>
      <c r="H40" s="70"/>
      <c r="I40" s="168"/>
      <c r="J40" s="75"/>
      <c r="K40" s="70">
        <f>авг.23!K40+сен.23!H40-сен.23!G40</f>
        <v>0</v>
      </c>
    </row>
    <row r="41" spans="1:11">
      <c r="A41" s="138"/>
      <c r="B41" s="143">
        <v>36</v>
      </c>
      <c r="C41" s="69">
        <v>19690</v>
      </c>
      <c r="D41" s="69">
        <v>19830</v>
      </c>
      <c r="E41" s="70">
        <f t="shared" si="0"/>
        <v>140</v>
      </c>
      <c r="F41" s="70">
        <v>6.73</v>
      </c>
      <c r="G41" s="70">
        <f t="shared" si="1"/>
        <v>942.2</v>
      </c>
      <c r="H41" s="70"/>
      <c r="I41" s="168"/>
      <c r="J41" s="75"/>
      <c r="K41" s="70">
        <f>авг.23!K41+сен.23!H41-сен.23!G41</f>
        <v>467.09999999999945</v>
      </c>
    </row>
    <row r="42" spans="1:11">
      <c r="A42" s="138"/>
      <c r="B42" s="143">
        <v>37</v>
      </c>
      <c r="C42" s="69">
        <v>86123</v>
      </c>
      <c r="D42" s="69">
        <v>86496</v>
      </c>
      <c r="E42" s="70">
        <f t="shared" si="0"/>
        <v>373</v>
      </c>
      <c r="F42" s="70">
        <v>6.73</v>
      </c>
      <c r="G42" s="70">
        <f t="shared" si="1"/>
        <v>2510.29</v>
      </c>
      <c r="H42" s="70">
        <v>4150</v>
      </c>
      <c r="I42" s="168">
        <v>251818</v>
      </c>
      <c r="J42" s="75">
        <v>45190</v>
      </c>
      <c r="K42" s="70">
        <f>авг.23!K42+сен.23!H42-сен.23!G42</f>
        <v>-1893.9200000000042</v>
      </c>
    </row>
    <row r="43" spans="1:11">
      <c r="A43" s="138"/>
      <c r="B43" s="143">
        <v>38</v>
      </c>
      <c r="C43" s="69">
        <v>1048</v>
      </c>
      <c r="D43" s="69">
        <v>1049</v>
      </c>
      <c r="E43" s="70">
        <f t="shared" si="0"/>
        <v>1</v>
      </c>
      <c r="F43" s="70">
        <v>6.73</v>
      </c>
      <c r="G43" s="70">
        <f t="shared" si="1"/>
        <v>6.73</v>
      </c>
      <c r="H43" s="70"/>
      <c r="I43" s="168"/>
      <c r="J43" s="75"/>
      <c r="K43" s="70">
        <f>авг.23!K43+сен.23!H43-сен.23!G43</f>
        <v>-302.85000000000002</v>
      </c>
    </row>
    <row r="44" spans="1:11">
      <c r="A44" s="138"/>
      <c r="B44" s="143">
        <v>39</v>
      </c>
      <c r="C44" s="69">
        <v>7449</v>
      </c>
      <c r="D44" s="69">
        <v>7939</v>
      </c>
      <c r="E44" s="70">
        <f t="shared" si="0"/>
        <v>490</v>
      </c>
      <c r="F44" s="141">
        <v>4.71</v>
      </c>
      <c r="G44" s="70">
        <f t="shared" si="1"/>
        <v>2307.9</v>
      </c>
      <c r="H44" s="70">
        <v>942</v>
      </c>
      <c r="I44" s="168">
        <v>245633</v>
      </c>
      <c r="J44" s="75">
        <v>45193</v>
      </c>
      <c r="K44" s="70">
        <f>авг.23!K44+сен.23!H44-сен.23!G44</f>
        <v>-2166.5999999999995</v>
      </c>
    </row>
    <row r="45" spans="1:11" s="7" customFormat="1">
      <c r="A45" s="138"/>
      <c r="B45" s="143">
        <v>40</v>
      </c>
      <c r="C45" s="69">
        <v>4258</v>
      </c>
      <c r="D45" s="69">
        <v>4437</v>
      </c>
      <c r="E45" s="70">
        <f t="shared" si="0"/>
        <v>179</v>
      </c>
      <c r="F45" s="70">
        <v>6.73</v>
      </c>
      <c r="G45" s="69">
        <f t="shared" si="1"/>
        <v>1204.67</v>
      </c>
      <c r="H45" s="70"/>
      <c r="I45" s="168"/>
      <c r="J45" s="75"/>
      <c r="K45" s="70">
        <f>авг.23!K45+сен.23!H45-сен.23!G45</f>
        <v>-5209.0200000000004</v>
      </c>
    </row>
    <row r="46" spans="1:11">
      <c r="A46" s="138"/>
      <c r="B46" s="143">
        <v>41</v>
      </c>
      <c r="C46" s="69">
        <v>7799</v>
      </c>
      <c r="D46" s="69">
        <v>7987</v>
      </c>
      <c r="E46" s="70">
        <f t="shared" si="0"/>
        <v>188</v>
      </c>
      <c r="F46" s="112">
        <v>4.71</v>
      </c>
      <c r="G46" s="70">
        <f t="shared" si="1"/>
        <v>885.48</v>
      </c>
      <c r="H46" s="70"/>
      <c r="I46" s="168"/>
      <c r="J46" s="75"/>
      <c r="K46" s="70">
        <f>авг.23!K46+сен.23!H46-сен.23!G46</f>
        <v>594.40000000000009</v>
      </c>
    </row>
    <row r="47" spans="1:11">
      <c r="A47" s="138"/>
      <c r="B47" s="143">
        <v>42</v>
      </c>
      <c r="C47" s="69">
        <v>66469</v>
      </c>
      <c r="D47" s="69">
        <v>66734</v>
      </c>
      <c r="E47" s="70">
        <f t="shared" si="0"/>
        <v>265</v>
      </c>
      <c r="F47" s="70">
        <v>6.73</v>
      </c>
      <c r="G47" s="70">
        <f t="shared" si="1"/>
        <v>1783.45</v>
      </c>
      <c r="H47" s="70"/>
      <c r="I47" s="168"/>
      <c r="J47" s="75"/>
      <c r="K47" s="70">
        <f>авг.23!K47+сен.23!H47-сен.23!G47</f>
        <v>1500.7899999999979</v>
      </c>
    </row>
    <row r="48" spans="1:11">
      <c r="A48" s="138"/>
      <c r="B48" s="143">
        <v>43</v>
      </c>
      <c r="C48" s="69">
        <v>6410</v>
      </c>
      <c r="D48" s="69">
        <v>6739</v>
      </c>
      <c r="E48" s="70">
        <f t="shared" si="0"/>
        <v>329</v>
      </c>
      <c r="F48" s="112">
        <v>4.71</v>
      </c>
      <c r="G48" s="70">
        <f t="shared" si="1"/>
        <v>1549.59</v>
      </c>
      <c r="H48" s="70">
        <v>2000</v>
      </c>
      <c r="I48" s="168">
        <v>7349</v>
      </c>
      <c r="J48" s="75">
        <v>45187</v>
      </c>
      <c r="K48" s="70">
        <f>авг.23!K48+сен.23!H48-сен.23!G48</f>
        <v>-4162.3899999999994</v>
      </c>
    </row>
    <row r="49" spans="1:11">
      <c r="A49" s="138"/>
      <c r="B49" s="143">
        <v>44</v>
      </c>
      <c r="C49" s="69"/>
      <c r="D49" s="69"/>
      <c r="E49" s="70">
        <f t="shared" si="0"/>
        <v>0</v>
      </c>
      <c r="F49" s="70">
        <v>6.73</v>
      </c>
      <c r="G49" s="70">
        <f t="shared" si="1"/>
        <v>0</v>
      </c>
      <c r="H49" s="70"/>
      <c r="I49" s="168"/>
      <c r="J49" s="75"/>
      <c r="K49" s="70">
        <f>авг.23!K49+сен.23!H49-сен.23!G49</f>
        <v>0</v>
      </c>
    </row>
    <row r="50" spans="1:11">
      <c r="A50" s="138"/>
      <c r="B50" s="143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70">
        <f t="shared" si="1"/>
        <v>0</v>
      </c>
      <c r="H50" s="70"/>
      <c r="I50" s="168"/>
      <c r="J50" s="75"/>
      <c r="K50" s="70">
        <f>авг.23!K50+сен.23!H50-сен.23!G50</f>
        <v>0</v>
      </c>
    </row>
    <row r="51" spans="1:11">
      <c r="A51" s="138"/>
      <c r="B51" s="143">
        <v>46</v>
      </c>
      <c r="C51" s="69">
        <v>9819</v>
      </c>
      <c r="D51" s="69">
        <v>10086</v>
      </c>
      <c r="E51" s="70">
        <f t="shared" si="0"/>
        <v>267</v>
      </c>
      <c r="F51" s="112">
        <v>4.71</v>
      </c>
      <c r="G51" s="70">
        <f t="shared" si="1"/>
        <v>1257.57</v>
      </c>
      <c r="H51" s="70"/>
      <c r="I51" s="168"/>
      <c r="J51" s="75"/>
      <c r="K51" s="70">
        <f>авг.23!K51+сен.23!H51-сен.23!G51</f>
        <v>-791.81999999999971</v>
      </c>
    </row>
    <row r="52" spans="1:11">
      <c r="A52" s="138"/>
      <c r="B52" s="143">
        <v>47</v>
      </c>
      <c r="C52" s="69">
        <v>5684</v>
      </c>
      <c r="D52" s="69">
        <v>5922</v>
      </c>
      <c r="E52" s="70">
        <f t="shared" si="0"/>
        <v>238</v>
      </c>
      <c r="F52" s="70">
        <v>6.73</v>
      </c>
      <c r="G52" s="70">
        <f t="shared" si="1"/>
        <v>1601.74</v>
      </c>
      <c r="H52" s="70"/>
      <c r="I52" s="168"/>
      <c r="J52" s="75"/>
      <c r="K52" s="70">
        <f>авг.23!K52+сен.23!H52-сен.23!G52</f>
        <v>-1756.1299999999999</v>
      </c>
    </row>
    <row r="53" spans="1:11">
      <c r="A53" s="140"/>
      <c r="B53" s="143">
        <v>48</v>
      </c>
      <c r="C53" s="69">
        <v>13592</v>
      </c>
      <c r="D53" s="69">
        <v>13624</v>
      </c>
      <c r="E53" s="70">
        <f t="shared" si="0"/>
        <v>32</v>
      </c>
      <c r="F53" s="112">
        <v>4.71</v>
      </c>
      <c r="G53" s="70">
        <f t="shared" si="1"/>
        <v>150.72</v>
      </c>
      <c r="H53" s="70"/>
      <c r="I53" s="168"/>
      <c r="J53" s="75"/>
      <c r="K53" s="70">
        <f>авг.23!K53+сен.23!H53-сен.23!G53</f>
        <v>-444.76000000000045</v>
      </c>
    </row>
    <row r="54" spans="1:11">
      <c r="A54" s="138"/>
      <c r="B54" s="143">
        <v>49</v>
      </c>
      <c r="C54" s="69">
        <v>13641</v>
      </c>
      <c r="D54" s="69">
        <v>13647</v>
      </c>
      <c r="E54" s="70">
        <f t="shared" si="0"/>
        <v>6</v>
      </c>
      <c r="F54" s="70">
        <v>6.73</v>
      </c>
      <c r="G54" s="70">
        <f t="shared" si="1"/>
        <v>40.380000000000003</v>
      </c>
      <c r="H54" s="70">
        <v>500</v>
      </c>
      <c r="I54" s="168">
        <v>278149</v>
      </c>
      <c r="J54" s="75">
        <v>45187</v>
      </c>
      <c r="K54" s="70">
        <f>авг.23!K54+сен.23!H54-сен.23!G54</f>
        <v>2632.23</v>
      </c>
    </row>
    <row r="55" spans="1:11">
      <c r="A55" s="138"/>
      <c r="B55" s="143">
        <v>50</v>
      </c>
      <c r="C55" s="69">
        <v>1340</v>
      </c>
      <c r="D55" s="69">
        <v>1346</v>
      </c>
      <c r="E55" s="70">
        <f t="shared" si="0"/>
        <v>6</v>
      </c>
      <c r="F55" s="70">
        <v>6.73</v>
      </c>
      <c r="G55" s="70">
        <f t="shared" si="1"/>
        <v>40.380000000000003</v>
      </c>
      <c r="H55" s="70"/>
      <c r="I55" s="168"/>
      <c r="J55" s="75"/>
      <c r="K55" s="70">
        <f>авг.23!K55+сен.23!H55-сен.23!G55</f>
        <v>-271.97000000000014</v>
      </c>
    </row>
    <row r="56" spans="1:11">
      <c r="A56" s="138"/>
      <c r="B56" s="143">
        <v>51</v>
      </c>
      <c r="C56" s="69"/>
      <c r="D56" s="69"/>
      <c r="E56" s="70">
        <f t="shared" si="0"/>
        <v>0</v>
      </c>
      <c r="F56" s="70">
        <v>6.73</v>
      </c>
      <c r="G56" s="70">
        <f t="shared" si="1"/>
        <v>0</v>
      </c>
      <c r="H56" s="70"/>
      <c r="I56" s="168"/>
      <c r="J56" s="75"/>
      <c r="K56" s="70">
        <f>авг.23!K56+сен.23!H56-сен.23!G56</f>
        <v>0</v>
      </c>
    </row>
    <row r="57" spans="1:11">
      <c r="A57" s="138"/>
      <c r="B57" s="143">
        <v>52</v>
      </c>
      <c r="C57" s="69"/>
      <c r="D57" s="69"/>
      <c r="E57" s="70">
        <f t="shared" si="0"/>
        <v>0</v>
      </c>
      <c r="F57" s="70">
        <v>6.73</v>
      </c>
      <c r="G57" s="70">
        <f t="shared" si="1"/>
        <v>0</v>
      </c>
      <c r="H57" s="70"/>
      <c r="I57" s="168"/>
      <c r="J57" s="75"/>
      <c r="K57" s="70">
        <f>авг.23!K57+сен.23!H57-сен.23!G57</f>
        <v>0</v>
      </c>
    </row>
    <row r="58" spans="1:11">
      <c r="A58" s="138"/>
      <c r="B58" s="143">
        <v>53</v>
      </c>
      <c r="C58" s="69"/>
      <c r="D58" s="69"/>
      <c r="E58" s="70">
        <f t="shared" si="0"/>
        <v>0</v>
      </c>
      <c r="F58" s="70">
        <v>6.73</v>
      </c>
      <c r="G58" s="70">
        <f t="shared" si="1"/>
        <v>0</v>
      </c>
      <c r="H58" s="70"/>
      <c r="I58" s="168"/>
      <c r="J58" s="75"/>
      <c r="K58" s="70">
        <f>авг.23!K58+сен.23!H58-сен.23!G58</f>
        <v>0</v>
      </c>
    </row>
    <row r="59" spans="1:11">
      <c r="A59" s="140"/>
      <c r="B59" s="144">
        <v>54</v>
      </c>
      <c r="C59" s="69">
        <v>78707</v>
      </c>
      <c r="D59" s="69">
        <v>79308</v>
      </c>
      <c r="E59" s="70">
        <f t="shared" si="0"/>
        <v>601</v>
      </c>
      <c r="F59" s="141">
        <v>4.71</v>
      </c>
      <c r="G59" s="70">
        <f t="shared" si="1"/>
        <v>2830.71</v>
      </c>
      <c r="H59" s="70"/>
      <c r="I59" s="168"/>
      <c r="J59" s="75"/>
      <c r="K59" s="70">
        <f>авг.23!K59+сен.23!H59-сен.23!G59</f>
        <v>12194.999999999996</v>
      </c>
    </row>
    <row r="60" spans="1:11">
      <c r="A60" s="138"/>
      <c r="B60" s="143">
        <v>55</v>
      </c>
      <c r="C60" s="69"/>
      <c r="D60" s="69"/>
      <c r="E60" s="70">
        <f t="shared" si="0"/>
        <v>0</v>
      </c>
      <c r="F60" s="70">
        <v>6.73</v>
      </c>
      <c r="G60" s="70">
        <f t="shared" si="1"/>
        <v>0</v>
      </c>
      <c r="H60" s="70"/>
      <c r="I60" s="168"/>
      <c r="J60" s="75"/>
      <c r="K60" s="70">
        <f>авг.23!K60+сен.23!H60-сен.23!G60</f>
        <v>0</v>
      </c>
    </row>
    <row r="61" spans="1:11">
      <c r="A61" s="138"/>
      <c r="B61" s="143">
        <v>56</v>
      </c>
      <c r="C61" s="69">
        <v>910</v>
      </c>
      <c r="D61" s="69">
        <v>910</v>
      </c>
      <c r="E61" s="70">
        <f t="shared" si="0"/>
        <v>0</v>
      </c>
      <c r="F61" s="70">
        <v>6.73</v>
      </c>
      <c r="G61" s="70">
        <f t="shared" si="1"/>
        <v>0</v>
      </c>
      <c r="H61" s="70"/>
      <c r="I61" s="168"/>
      <c r="J61" s="75"/>
      <c r="K61" s="70">
        <f>авг.23!K61+сен.23!H61-сен.23!G61</f>
        <v>-1339.2700000000002</v>
      </c>
    </row>
    <row r="62" spans="1:11">
      <c r="A62" s="138"/>
      <c r="B62" s="143">
        <v>57</v>
      </c>
      <c r="C62" s="69">
        <v>35563</v>
      </c>
      <c r="D62" s="69">
        <v>35860</v>
      </c>
      <c r="E62" s="70">
        <f t="shared" si="0"/>
        <v>297</v>
      </c>
      <c r="F62" s="70">
        <v>6.73</v>
      </c>
      <c r="G62" s="70">
        <f t="shared" si="1"/>
        <v>1998.8100000000002</v>
      </c>
      <c r="H62" s="70"/>
      <c r="I62" s="168"/>
      <c r="J62" s="75"/>
      <c r="K62" s="70">
        <f>авг.23!K62+сен.23!H62-сен.23!G62</f>
        <v>11742.719999999992</v>
      </c>
    </row>
    <row r="63" spans="1:11">
      <c r="A63" s="138"/>
      <c r="B63" s="143">
        <v>58</v>
      </c>
      <c r="C63" s="69">
        <v>17921</v>
      </c>
      <c r="D63" s="69">
        <v>17984</v>
      </c>
      <c r="E63" s="70">
        <f t="shared" si="0"/>
        <v>63</v>
      </c>
      <c r="F63" s="112">
        <v>4.71</v>
      </c>
      <c r="G63" s="70">
        <f t="shared" si="1"/>
        <v>296.73</v>
      </c>
      <c r="H63" s="70"/>
      <c r="I63" s="168"/>
      <c r="J63" s="75"/>
      <c r="K63" s="70">
        <f>авг.23!K63+сен.23!H63-сен.23!G63</f>
        <v>-11252.189999999999</v>
      </c>
    </row>
    <row r="64" spans="1:11">
      <c r="A64" s="24"/>
      <c r="B64" s="143">
        <v>60</v>
      </c>
      <c r="C64" s="69">
        <v>1738</v>
      </c>
      <c r="D64" s="69">
        <v>1764</v>
      </c>
      <c r="E64" s="70">
        <f t="shared" si="0"/>
        <v>26</v>
      </c>
      <c r="F64" s="70">
        <v>6.73</v>
      </c>
      <c r="G64" s="70">
        <f t="shared" si="1"/>
        <v>174.98000000000002</v>
      </c>
      <c r="H64" s="70">
        <v>336.5</v>
      </c>
      <c r="I64" s="168">
        <v>134901</v>
      </c>
      <c r="J64" s="75">
        <v>45183</v>
      </c>
      <c r="K64" s="70">
        <f>авг.23!K64+сен.23!H64-сен.23!G64</f>
        <v>323.03999999999985</v>
      </c>
    </row>
    <row r="65" spans="1:11">
      <c r="A65" s="140"/>
      <c r="B65" s="143">
        <v>61</v>
      </c>
      <c r="C65" s="69">
        <v>61995</v>
      </c>
      <c r="D65" s="69">
        <v>62027</v>
      </c>
      <c r="E65" s="70">
        <f t="shared" si="0"/>
        <v>32</v>
      </c>
      <c r="F65" s="112">
        <v>4.71</v>
      </c>
      <c r="G65" s="70">
        <f t="shared" si="1"/>
        <v>150.72</v>
      </c>
      <c r="H65" s="70"/>
      <c r="I65" s="168"/>
      <c r="J65" s="75"/>
      <c r="K65" s="70">
        <f>авг.23!K65+сен.23!H65-сен.23!G65</f>
        <v>-2702.87</v>
      </c>
    </row>
    <row r="66" spans="1:11">
      <c r="A66" s="138"/>
      <c r="B66" s="143">
        <v>62</v>
      </c>
      <c r="C66" s="69">
        <v>2490</v>
      </c>
      <c r="D66" s="69">
        <v>3028</v>
      </c>
      <c r="E66" s="70">
        <f t="shared" si="0"/>
        <v>538</v>
      </c>
      <c r="F66" s="70">
        <v>6.73</v>
      </c>
      <c r="G66" s="70">
        <f t="shared" si="1"/>
        <v>3620.7400000000002</v>
      </c>
      <c r="H66" s="70"/>
      <c r="I66" s="168"/>
      <c r="J66" s="75"/>
      <c r="K66" s="70">
        <f>авг.23!K66+сен.23!H66-сен.23!G66</f>
        <v>-14341.630000000001</v>
      </c>
    </row>
    <row r="67" spans="1:11">
      <c r="A67" s="140"/>
      <c r="B67" s="143">
        <v>63</v>
      </c>
      <c r="C67" s="69">
        <v>4616</v>
      </c>
      <c r="D67" s="69">
        <v>4755</v>
      </c>
      <c r="E67" s="70">
        <f t="shared" si="0"/>
        <v>139</v>
      </c>
      <c r="F67" s="112">
        <v>4.71</v>
      </c>
      <c r="G67" s="70">
        <f t="shared" si="1"/>
        <v>654.68999999999994</v>
      </c>
      <c r="H67" s="70">
        <v>1700</v>
      </c>
      <c r="I67" s="168">
        <v>122410</v>
      </c>
      <c r="J67" s="75">
        <v>45174</v>
      </c>
      <c r="K67" s="70">
        <f>авг.23!K67+сен.23!H67-сен.23!G67</f>
        <v>75.779999999999632</v>
      </c>
    </row>
    <row r="68" spans="1:11">
      <c r="A68" s="138"/>
      <c r="B68" s="143">
        <v>64</v>
      </c>
      <c r="C68" s="69">
        <v>16328</v>
      </c>
      <c r="D68" s="69">
        <v>16468</v>
      </c>
      <c r="E68" s="70">
        <f t="shared" si="0"/>
        <v>140</v>
      </c>
      <c r="F68" s="112">
        <v>4.71</v>
      </c>
      <c r="G68" s="70">
        <f t="shared" si="1"/>
        <v>659.4</v>
      </c>
      <c r="H68" s="70"/>
      <c r="I68" s="168"/>
      <c r="J68" s="75"/>
      <c r="K68" s="70">
        <f>авг.23!K68+сен.23!H68-сен.23!G68</f>
        <v>-4677.7300000000005</v>
      </c>
    </row>
    <row r="69" spans="1:11">
      <c r="A69" s="138"/>
      <c r="B69" s="143">
        <v>65</v>
      </c>
      <c r="C69" s="69">
        <v>5378</v>
      </c>
      <c r="D69" s="69">
        <v>5473</v>
      </c>
      <c r="E69" s="70">
        <f t="shared" si="0"/>
        <v>95</v>
      </c>
      <c r="F69" s="70">
        <v>6.73</v>
      </c>
      <c r="G69" s="70">
        <f t="shared" si="1"/>
        <v>639.35</v>
      </c>
      <c r="H69" s="70"/>
      <c r="I69" s="168"/>
      <c r="J69" s="75"/>
      <c r="K69" s="70">
        <f>авг.23!K69+сен.23!H69-сен.23!G69</f>
        <v>-5257.7100000000009</v>
      </c>
    </row>
    <row r="70" spans="1:11">
      <c r="A70" s="138"/>
      <c r="B70" s="143">
        <v>67</v>
      </c>
      <c r="C70" s="69">
        <v>7780</v>
      </c>
      <c r="D70" s="69">
        <v>7928</v>
      </c>
      <c r="E70" s="70">
        <f t="shared" si="0"/>
        <v>148</v>
      </c>
      <c r="F70" s="70">
        <v>6.73</v>
      </c>
      <c r="G70" s="70">
        <f t="shared" si="1"/>
        <v>996.04000000000008</v>
      </c>
      <c r="H70" s="70"/>
      <c r="I70" s="168"/>
      <c r="J70" s="75"/>
      <c r="K70" s="70">
        <f>авг.23!K70+сен.23!H70-сен.23!G70</f>
        <v>-5599.75</v>
      </c>
    </row>
    <row r="71" spans="1:11">
      <c r="A71" s="138"/>
      <c r="B71" s="143">
        <v>68</v>
      </c>
      <c r="C71" s="69">
        <v>89882</v>
      </c>
      <c r="D71" s="69">
        <v>90216</v>
      </c>
      <c r="E71" s="70">
        <f t="shared" si="0"/>
        <v>334</v>
      </c>
      <c r="F71" s="112">
        <v>4.71</v>
      </c>
      <c r="G71" s="70">
        <f t="shared" si="1"/>
        <v>1573.14</v>
      </c>
      <c r="H71" s="70">
        <v>1935.81</v>
      </c>
      <c r="I71" s="168">
        <v>20</v>
      </c>
      <c r="J71" s="75">
        <v>45183</v>
      </c>
      <c r="K71" s="70">
        <f>авг.23!K71+сен.23!H71-сен.23!G71</f>
        <v>10248.51</v>
      </c>
    </row>
    <row r="72" spans="1:11">
      <c r="A72" s="138"/>
      <c r="B72" s="143">
        <v>69</v>
      </c>
      <c r="C72" s="69">
        <v>82397</v>
      </c>
      <c r="D72" s="69">
        <v>83351</v>
      </c>
      <c r="E72" s="70">
        <f t="shared" ref="E72:E138" si="2">D72-C72</f>
        <v>954</v>
      </c>
      <c r="F72" s="112">
        <v>4.71</v>
      </c>
      <c r="G72" s="70">
        <f t="shared" ref="G72:G138" si="3">F72*E72</f>
        <v>4493.34</v>
      </c>
      <c r="H72" s="70"/>
      <c r="I72" s="168"/>
      <c r="J72" s="75"/>
      <c r="K72" s="70">
        <f>авг.23!K72+сен.23!H72-сен.23!G72</f>
        <v>-6548.0199999999986</v>
      </c>
    </row>
    <row r="73" spans="1:11">
      <c r="A73" s="138"/>
      <c r="B73" s="143">
        <v>70</v>
      </c>
      <c r="C73" s="69">
        <v>15803</v>
      </c>
      <c r="D73" s="69">
        <v>15949</v>
      </c>
      <c r="E73" s="70">
        <f t="shared" si="2"/>
        <v>146</v>
      </c>
      <c r="F73" s="112">
        <v>4.71</v>
      </c>
      <c r="G73" s="70">
        <f t="shared" si="3"/>
        <v>687.66</v>
      </c>
      <c r="H73" s="70">
        <v>2000</v>
      </c>
      <c r="I73" s="168">
        <v>851567</v>
      </c>
      <c r="J73" s="75">
        <v>45180</v>
      </c>
      <c r="K73" s="70">
        <f>авг.23!K73+сен.23!H73-сен.23!G73</f>
        <v>8064.0799999999981</v>
      </c>
    </row>
    <row r="74" spans="1:11">
      <c r="A74" s="138"/>
      <c r="B74" s="143">
        <v>71</v>
      </c>
      <c r="C74" s="69">
        <v>21816</v>
      </c>
      <c r="D74" s="69">
        <v>22080</v>
      </c>
      <c r="E74" s="70">
        <f t="shared" si="2"/>
        <v>264</v>
      </c>
      <c r="F74" s="112">
        <v>4.71</v>
      </c>
      <c r="G74" s="70">
        <f t="shared" si="3"/>
        <v>1243.44</v>
      </c>
      <c r="H74" s="70"/>
      <c r="I74" s="168"/>
      <c r="J74" s="75"/>
      <c r="K74" s="70">
        <f>авг.23!K74+сен.23!H74-сен.23!G74</f>
        <v>-4080.8799999999997</v>
      </c>
    </row>
    <row r="75" spans="1:11" s="64" customFormat="1">
      <c r="A75" s="138"/>
      <c r="B75" s="143">
        <v>72</v>
      </c>
      <c r="C75" s="69">
        <v>7593</v>
      </c>
      <c r="D75" s="69">
        <v>7762</v>
      </c>
      <c r="E75" s="70">
        <f t="shared" si="2"/>
        <v>169</v>
      </c>
      <c r="F75" s="70">
        <v>6.73</v>
      </c>
      <c r="G75" s="70">
        <f t="shared" si="3"/>
        <v>1137.3700000000001</v>
      </c>
      <c r="H75" s="70">
        <v>1600</v>
      </c>
      <c r="I75" s="168">
        <v>625529</v>
      </c>
      <c r="J75" s="75">
        <v>45170</v>
      </c>
      <c r="K75" s="70">
        <f>авг.23!K75+сен.23!H75-сен.23!G75</f>
        <v>-600.50000000000068</v>
      </c>
    </row>
    <row r="76" spans="1:11">
      <c r="A76" s="138"/>
      <c r="B76" s="143">
        <v>73</v>
      </c>
      <c r="C76" s="69">
        <v>27612</v>
      </c>
      <c r="D76" s="69">
        <v>27792</v>
      </c>
      <c r="E76" s="70">
        <f t="shared" si="2"/>
        <v>180</v>
      </c>
      <c r="F76" s="70">
        <v>6.73</v>
      </c>
      <c r="G76" s="70">
        <f t="shared" si="3"/>
        <v>1211.4000000000001</v>
      </c>
      <c r="H76" s="70">
        <v>4000</v>
      </c>
      <c r="I76" s="168">
        <v>842293</v>
      </c>
      <c r="J76" s="75">
        <v>45175</v>
      </c>
      <c r="K76" s="70">
        <f>авг.23!K76+сен.23!H76-сен.23!G76</f>
        <v>5319.49</v>
      </c>
    </row>
    <row r="77" spans="1:11">
      <c r="A77" s="138"/>
      <c r="B77" s="143">
        <v>74</v>
      </c>
      <c r="C77" s="69"/>
      <c r="D77" s="69"/>
      <c r="E77" s="70">
        <f t="shared" si="2"/>
        <v>0</v>
      </c>
      <c r="F77" s="70">
        <v>6.73</v>
      </c>
      <c r="G77" s="70">
        <f t="shared" si="3"/>
        <v>0</v>
      </c>
      <c r="H77" s="70"/>
      <c r="I77" s="168"/>
      <c r="J77" s="75"/>
      <c r="K77" s="70">
        <f>авг.23!K77+сен.23!H77-сен.23!G77</f>
        <v>0</v>
      </c>
    </row>
    <row r="78" spans="1:11">
      <c r="A78" s="138"/>
      <c r="B78" s="143">
        <v>75</v>
      </c>
      <c r="C78" s="69"/>
      <c r="D78" s="69"/>
      <c r="E78" s="70">
        <f t="shared" si="2"/>
        <v>0</v>
      </c>
      <c r="F78" s="70">
        <v>6.73</v>
      </c>
      <c r="G78" s="70">
        <f t="shared" si="3"/>
        <v>0</v>
      </c>
      <c r="H78" s="70"/>
      <c r="I78" s="168"/>
      <c r="J78" s="75"/>
      <c r="K78" s="70">
        <f>авг.23!K78+сен.23!H78-сен.23!G78</f>
        <v>0</v>
      </c>
    </row>
    <row r="79" spans="1:11">
      <c r="A79" s="138"/>
      <c r="B79" s="143">
        <v>76</v>
      </c>
      <c r="C79" s="69">
        <v>4424</v>
      </c>
      <c r="D79" s="69">
        <v>4467</v>
      </c>
      <c r="E79" s="70">
        <f t="shared" si="2"/>
        <v>43</v>
      </c>
      <c r="F79" s="70">
        <v>6.73</v>
      </c>
      <c r="G79" s="70">
        <f t="shared" si="3"/>
        <v>289.39000000000004</v>
      </c>
      <c r="H79" s="70">
        <v>1000</v>
      </c>
      <c r="I79" s="168">
        <v>85928</v>
      </c>
      <c r="J79" s="75">
        <v>45188</v>
      </c>
      <c r="K79" s="70">
        <f>авг.23!K79+сен.23!H79-сен.23!G79</f>
        <v>1236.7399999999998</v>
      </c>
    </row>
    <row r="80" spans="1:11">
      <c r="A80" s="138"/>
      <c r="B80" s="143">
        <v>77</v>
      </c>
      <c r="C80" s="69">
        <v>10176</v>
      </c>
      <c r="D80" s="69">
        <v>10441</v>
      </c>
      <c r="E80" s="70">
        <f t="shared" si="2"/>
        <v>265</v>
      </c>
      <c r="F80" s="70">
        <v>6.73</v>
      </c>
      <c r="G80" s="70">
        <f t="shared" si="3"/>
        <v>1783.45</v>
      </c>
      <c r="H80" s="70">
        <v>3000</v>
      </c>
      <c r="I80" s="168">
        <v>913575</v>
      </c>
      <c r="J80" s="75">
        <v>45180</v>
      </c>
      <c r="K80" s="70">
        <f>авг.23!K80+сен.23!H80-сен.23!G80</f>
        <v>-400.62000000000057</v>
      </c>
    </row>
    <row r="81" spans="1:11">
      <c r="A81" s="22"/>
      <c r="B81" s="143">
        <v>79</v>
      </c>
      <c r="C81" s="69">
        <v>23853</v>
      </c>
      <c r="D81" s="69">
        <v>24092</v>
      </c>
      <c r="E81" s="70">
        <f t="shared" si="2"/>
        <v>239</v>
      </c>
      <c r="F81" s="70">
        <v>6.73</v>
      </c>
      <c r="G81" s="70">
        <f t="shared" si="3"/>
        <v>1608.47</v>
      </c>
      <c r="H81" s="70">
        <v>7000</v>
      </c>
      <c r="I81" s="168">
        <v>167551</v>
      </c>
      <c r="J81" s="75">
        <v>45182</v>
      </c>
      <c r="K81" s="70">
        <f>авг.23!K81+сен.23!H81-сен.23!G81</f>
        <v>4064.5499999999984</v>
      </c>
    </row>
    <row r="82" spans="1:11">
      <c r="A82" s="138"/>
      <c r="B82" s="143">
        <v>80</v>
      </c>
      <c r="C82" s="69">
        <v>11566</v>
      </c>
      <c r="D82" s="69">
        <v>11603</v>
      </c>
      <c r="E82" s="70">
        <f t="shared" si="2"/>
        <v>37</v>
      </c>
      <c r="F82" s="70">
        <v>6.73</v>
      </c>
      <c r="G82" s="70">
        <f t="shared" si="3"/>
        <v>249.01000000000002</v>
      </c>
      <c r="H82" s="70">
        <v>20400</v>
      </c>
      <c r="I82" s="168">
        <v>618593</v>
      </c>
      <c r="J82" s="75">
        <v>45182</v>
      </c>
      <c r="K82" s="70">
        <f>авг.23!K82+сен.23!H82-сен.23!G82</f>
        <v>2086.4999999999982</v>
      </c>
    </row>
    <row r="83" spans="1:11">
      <c r="A83" s="138"/>
      <c r="B83" s="143">
        <v>81</v>
      </c>
      <c r="C83" s="69">
        <v>51019</v>
      </c>
      <c r="D83" s="69">
        <v>51316</v>
      </c>
      <c r="E83" s="70">
        <f t="shared" si="2"/>
        <v>297</v>
      </c>
      <c r="F83" s="112">
        <v>4.71</v>
      </c>
      <c r="G83" s="70">
        <f t="shared" si="3"/>
        <v>1398.87</v>
      </c>
      <c r="H83" s="70">
        <v>4710</v>
      </c>
      <c r="I83" s="168">
        <v>620511</v>
      </c>
      <c r="J83" s="75">
        <v>45194</v>
      </c>
      <c r="K83" s="70">
        <f>авг.23!K83+сен.23!H83-сен.23!G83</f>
        <v>-1916.9700000000003</v>
      </c>
    </row>
    <row r="84" spans="1:11">
      <c r="A84" s="138"/>
      <c r="B84" s="143">
        <v>82</v>
      </c>
      <c r="C84" s="69">
        <v>31889</v>
      </c>
      <c r="D84" s="69">
        <v>32000</v>
      </c>
      <c r="E84" s="70">
        <f t="shared" si="2"/>
        <v>111</v>
      </c>
      <c r="F84" s="112">
        <v>4.71</v>
      </c>
      <c r="G84" s="70">
        <f t="shared" si="3"/>
        <v>522.80999999999995</v>
      </c>
      <c r="H84" s="70">
        <v>1500</v>
      </c>
      <c r="I84" s="168">
        <v>887071</v>
      </c>
      <c r="J84" s="75">
        <v>45180</v>
      </c>
      <c r="K84" s="70">
        <f>авг.23!K84+сен.23!H84-сен.23!G84</f>
        <v>134.30000000000018</v>
      </c>
    </row>
    <row r="85" spans="1:11">
      <c r="A85" s="138"/>
      <c r="B85" s="143">
        <v>83</v>
      </c>
      <c r="C85" s="69">
        <v>15079</v>
      </c>
      <c r="D85" s="69">
        <v>15128</v>
      </c>
      <c r="E85" s="70">
        <f t="shared" si="2"/>
        <v>49</v>
      </c>
      <c r="F85" s="112">
        <v>4.71</v>
      </c>
      <c r="G85" s="70">
        <f t="shared" si="3"/>
        <v>230.79</v>
      </c>
      <c r="H85" s="70">
        <v>1800</v>
      </c>
      <c r="I85" s="168">
        <v>568708</v>
      </c>
      <c r="J85" s="75">
        <v>45172</v>
      </c>
      <c r="K85" s="70">
        <f>авг.23!K85+сен.23!H85-сен.23!G85</f>
        <v>-2459.9000000000005</v>
      </c>
    </row>
    <row r="86" spans="1:11">
      <c r="A86" s="138"/>
      <c r="B86" s="143">
        <v>84</v>
      </c>
      <c r="C86" s="69">
        <v>6850</v>
      </c>
      <c r="D86" s="69">
        <v>6883</v>
      </c>
      <c r="E86" s="70">
        <f t="shared" si="2"/>
        <v>33</v>
      </c>
      <c r="F86" s="70">
        <v>6.73</v>
      </c>
      <c r="G86" s="70">
        <f t="shared" si="3"/>
        <v>222.09</v>
      </c>
      <c r="H86" s="70">
        <v>1000</v>
      </c>
      <c r="I86" s="168">
        <v>194048</v>
      </c>
      <c r="J86" s="75">
        <v>45176</v>
      </c>
      <c r="K86" s="70">
        <f>авг.23!K86+сен.23!H86-сен.23!G86</f>
        <v>2151.2299999999996</v>
      </c>
    </row>
    <row r="87" spans="1:11">
      <c r="A87" s="22"/>
      <c r="B87" s="143">
        <v>85</v>
      </c>
      <c r="C87" s="69">
        <v>23106</v>
      </c>
      <c r="D87" s="69">
        <v>23203</v>
      </c>
      <c r="E87" s="70">
        <f t="shared" si="2"/>
        <v>97</v>
      </c>
      <c r="F87" s="70">
        <v>6.73</v>
      </c>
      <c r="G87" s="70">
        <f t="shared" si="3"/>
        <v>652.81000000000006</v>
      </c>
      <c r="H87" s="70"/>
      <c r="I87" s="168"/>
      <c r="J87" s="75"/>
      <c r="K87" s="70">
        <f>авг.23!K87+сен.23!H87-сен.23!G87</f>
        <v>5735.0199999999986</v>
      </c>
    </row>
    <row r="88" spans="1:11">
      <c r="A88" s="138"/>
      <c r="B88" s="143">
        <v>86</v>
      </c>
      <c r="C88" s="69"/>
      <c r="D88" s="69"/>
      <c r="E88" s="70">
        <f t="shared" si="2"/>
        <v>0</v>
      </c>
      <c r="F88" s="70">
        <v>6.73</v>
      </c>
      <c r="G88" s="70">
        <f t="shared" si="3"/>
        <v>0</v>
      </c>
      <c r="H88" s="70"/>
      <c r="I88" s="168"/>
      <c r="J88" s="75"/>
      <c r="K88" s="70">
        <f>авг.23!K88+сен.23!H88-сен.23!G88</f>
        <v>0</v>
      </c>
    </row>
    <row r="89" spans="1:11">
      <c r="A89" s="138"/>
      <c r="B89" s="143">
        <v>87</v>
      </c>
      <c r="C89" s="69">
        <v>14063</v>
      </c>
      <c r="D89" s="69">
        <v>14320</v>
      </c>
      <c r="E89" s="70">
        <f t="shared" si="2"/>
        <v>257</v>
      </c>
      <c r="F89" s="70">
        <v>6.73</v>
      </c>
      <c r="G89" s="70">
        <f t="shared" si="3"/>
        <v>1729.6100000000001</v>
      </c>
      <c r="H89" s="70">
        <v>5000</v>
      </c>
      <c r="I89" s="168">
        <v>2856</v>
      </c>
      <c r="J89" s="75">
        <v>45182</v>
      </c>
      <c r="K89" s="70">
        <f>авг.23!K89+сен.23!H89-сен.23!G89</f>
        <v>1124.3199999999993</v>
      </c>
    </row>
    <row r="90" spans="1:11">
      <c r="A90" s="138"/>
      <c r="B90" s="143">
        <v>88</v>
      </c>
      <c r="C90" s="69">
        <v>1705</v>
      </c>
      <c r="D90" s="69">
        <v>1731</v>
      </c>
      <c r="E90" s="70">
        <f t="shared" si="2"/>
        <v>26</v>
      </c>
      <c r="F90" s="70">
        <v>6.73</v>
      </c>
      <c r="G90" s="70">
        <f t="shared" si="3"/>
        <v>174.98000000000002</v>
      </c>
      <c r="H90" s="70"/>
      <c r="I90" s="168"/>
      <c r="J90" s="75"/>
      <c r="K90" s="70">
        <f>авг.23!K90+сен.23!H90-сен.23!G90</f>
        <v>-699.9200000000003</v>
      </c>
    </row>
    <row r="91" spans="1:11">
      <c r="A91" s="138"/>
      <c r="B91" s="143">
        <v>89</v>
      </c>
      <c r="C91" s="69">
        <v>10594</v>
      </c>
      <c r="D91" s="69">
        <v>10738</v>
      </c>
      <c r="E91" s="70">
        <f t="shared" si="2"/>
        <v>144</v>
      </c>
      <c r="F91" s="112">
        <v>4.71</v>
      </c>
      <c r="G91" s="70">
        <f t="shared" si="3"/>
        <v>678.24</v>
      </c>
      <c r="H91" s="70"/>
      <c r="I91" s="168"/>
      <c r="J91" s="75"/>
      <c r="K91" s="70">
        <f>авг.23!K91+сен.23!H91-сен.23!G91</f>
        <v>-4333.2</v>
      </c>
    </row>
    <row r="92" spans="1:11">
      <c r="A92" s="138"/>
      <c r="B92" s="143">
        <v>90</v>
      </c>
      <c r="C92" s="69">
        <v>11816</v>
      </c>
      <c r="D92" s="69">
        <v>12040</v>
      </c>
      <c r="E92" s="70">
        <f t="shared" si="2"/>
        <v>224</v>
      </c>
      <c r="F92" s="70">
        <v>6.73</v>
      </c>
      <c r="G92" s="70">
        <f t="shared" si="3"/>
        <v>1507.52</v>
      </c>
      <c r="H92" s="70">
        <v>5929.13</v>
      </c>
      <c r="I92" s="168">
        <v>168801</v>
      </c>
      <c r="J92" s="75">
        <v>45182</v>
      </c>
      <c r="K92" s="70">
        <f>авг.23!K92+сен.23!H92-сен.23!G92</f>
        <v>-148.66000000000031</v>
      </c>
    </row>
    <row r="93" spans="1:11">
      <c r="A93" s="138"/>
      <c r="B93" s="143">
        <v>91</v>
      </c>
      <c r="C93" s="69"/>
      <c r="D93" s="69"/>
      <c r="E93" s="70">
        <f t="shared" si="2"/>
        <v>0</v>
      </c>
      <c r="F93" s="70">
        <v>6.73</v>
      </c>
      <c r="G93" s="70">
        <f t="shared" si="3"/>
        <v>0</v>
      </c>
      <c r="H93" s="70"/>
      <c r="I93" s="168"/>
      <c r="J93" s="75"/>
      <c r="K93" s="70">
        <f>авг.23!K93+сен.23!H93-сен.23!G93</f>
        <v>0</v>
      </c>
    </row>
    <row r="94" spans="1:11">
      <c r="A94" s="138"/>
      <c r="B94" s="143">
        <v>92</v>
      </c>
      <c r="C94" s="69">
        <v>22478</v>
      </c>
      <c r="D94" s="69">
        <v>22533</v>
      </c>
      <c r="E94" s="70">
        <f t="shared" si="2"/>
        <v>55</v>
      </c>
      <c r="F94" s="70">
        <v>6.73</v>
      </c>
      <c r="G94" s="70">
        <f t="shared" si="3"/>
        <v>370.15000000000003</v>
      </c>
      <c r="H94" s="70"/>
      <c r="I94" s="168"/>
      <c r="J94" s="75"/>
      <c r="K94" s="70">
        <f>авг.23!K94+сен.23!H94-сен.23!G94</f>
        <v>-484.5600000000008</v>
      </c>
    </row>
    <row r="95" spans="1:11">
      <c r="A95" s="138"/>
      <c r="B95" s="143">
        <v>93</v>
      </c>
      <c r="C95" s="69">
        <v>16159</v>
      </c>
      <c r="D95" s="69">
        <v>16335</v>
      </c>
      <c r="E95" s="70">
        <f t="shared" si="2"/>
        <v>176</v>
      </c>
      <c r="F95" s="70">
        <v>6.73</v>
      </c>
      <c r="G95" s="70">
        <f t="shared" si="3"/>
        <v>1184.48</v>
      </c>
      <c r="H95" s="70"/>
      <c r="I95" s="168"/>
      <c r="J95" s="75"/>
      <c r="K95" s="70">
        <f>авг.23!K95+сен.23!H95-сен.23!G95</f>
        <v>4148.8599999999988</v>
      </c>
    </row>
    <row r="96" spans="1:11">
      <c r="A96" s="138"/>
      <c r="B96" s="143">
        <v>94</v>
      </c>
      <c r="C96" s="69">
        <v>1954</v>
      </c>
      <c r="D96" s="69">
        <v>1954</v>
      </c>
      <c r="E96" s="70">
        <f t="shared" si="2"/>
        <v>0</v>
      </c>
      <c r="F96" s="70">
        <v>6.73</v>
      </c>
      <c r="G96" s="70">
        <f t="shared" si="3"/>
        <v>0</v>
      </c>
      <c r="H96" s="70"/>
      <c r="I96" s="168"/>
      <c r="J96" s="75"/>
      <c r="K96" s="70">
        <f>авг.23!K96+сен.23!H96-сен.23!G96</f>
        <v>-1137.3699999999999</v>
      </c>
    </row>
    <row r="97" spans="1:11">
      <c r="A97" s="138"/>
      <c r="B97" s="143">
        <v>95</v>
      </c>
      <c r="C97" s="69">
        <v>879</v>
      </c>
      <c r="D97" s="69">
        <v>879</v>
      </c>
      <c r="E97" s="70">
        <f t="shared" si="2"/>
        <v>0</v>
      </c>
      <c r="F97" s="70">
        <v>6.73</v>
      </c>
      <c r="G97" s="70">
        <f t="shared" si="3"/>
        <v>0</v>
      </c>
      <c r="H97" s="70"/>
      <c r="I97" s="168"/>
      <c r="J97" s="75"/>
      <c r="K97" s="70">
        <f>авг.23!K97+сен.23!H97-сен.23!G97</f>
        <v>-208.63</v>
      </c>
    </row>
    <row r="98" spans="1:11">
      <c r="A98" s="138"/>
      <c r="B98" s="143">
        <v>96</v>
      </c>
      <c r="C98" s="69">
        <v>39616</v>
      </c>
      <c r="D98" s="69">
        <v>39963</v>
      </c>
      <c r="E98" s="70">
        <f t="shared" si="2"/>
        <v>347</v>
      </c>
      <c r="F98" s="70">
        <v>6.73</v>
      </c>
      <c r="G98" s="70">
        <f t="shared" si="3"/>
        <v>2335.31</v>
      </c>
      <c r="H98" s="70"/>
      <c r="I98" s="168"/>
      <c r="J98" s="75"/>
      <c r="K98" s="70">
        <f>авг.23!K98+сен.23!H98-сен.23!G98</f>
        <v>-13577.94</v>
      </c>
    </row>
    <row r="99" spans="1:11">
      <c r="A99" s="138"/>
      <c r="B99" s="143">
        <v>97</v>
      </c>
      <c r="C99" s="69"/>
      <c r="D99" s="69"/>
      <c r="E99" s="70">
        <f t="shared" si="2"/>
        <v>0</v>
      </c>
      <c r="F99" s="70">
        <v>6.73</v>
      </c>
      <c r="G99" s="70">
        <f t="shared" si="3"/>
        <v>0</v>
      </c>
      <c r="H99" s="70"/>
      <c r="I99" s="168"/>
      <c r="J99" s="75"/>
      <c r="K99" s="70">
        <f>авг.23!K99+сен.23!H99-сен.23!G99</f>
        <v>0</v>
      </c>
    </row>
    <row r="100" spans="1:11" s="64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авг.23!K100+сен.23!H100-сен.23!G100</f>
        <v>-4145.68</v>
      </c>
    </row>
    <row r="101" spans="1:11" s="64" customFormat="1">
      <c r="A101" s="179"/>
      <c r="B101" s="178" t="s">
        <v>97</v>
      </c>
      <c r="C101" s="69">
        <v>811</v>
      </c>
      <c r="D101" s="69">
        <v>818</v>
      </c>
      <c r="E101" s="70">
        <f t="shared" si="2"/>
        <v>7</v>
      </c>
      <c r="F101" s="70">
        <v>6.73</v>
      </c>
      <c r="G101" s="70">
        <f t="shared" si="3"/>
        <v>47.11</v>
      </c>
      <c r="H101" s="70"/>
      <c r="I101" s="178"/>
      <c r="J101" s="75"/>
      <c r="K101" s="70">
        <f>авг.23!K101+сен.23!H101-сен.23!G101</f>
        <v>-5498.41</v>
      </c>
    </row>
    <row r="102" spans="1:11">
      <c r="A102" s="138"/>
      <c r="B102" s="143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авг.23!K102+сен.23!H102-сен.23!G102</f>
        <v>0</v>
      </c>
    </row>
    <row r="103" spans="1:11">
      <c r="A103" s="138"/>
      <c r="B103" s="143" t="s">
        <v>24</v>
      </c>
      <c r="C103" s="69">
        <v>2198</v>
      </c>
      <c r="D103" s="69">
        <v>2300</v>
      </c>
      <c r="E103" s="70">
        <f t="shared" si="2"/>
        <v>102</v>
      </c>
      <c r="F103" s="70">
        <v>6.73</v>
      </c>
      <c r="G103" s="70">
        <f t="shared" si="3"/>
        <v>686.46</v>
      </c>
      <c r="H103" s="70"/>
      <c r="I103" s="168"/>
      <c r="J103" s="75"/>
      <c r="K103" s="70">
        <f>авг.23!K103+сен.23!H103-сен.23!G103</f>
        <v>-6137.7600000000011</v>
      </c>
    </row>
    <row r="104" spans="1:11">
      <c r="A104" s="138"/>
      <c r="B104" s="143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авг.23!K104+сен.23!H104-сен.23!G104</f>
        <v>0</v>
      </c>
    </row>
    <row r="105" spans="1:11" s="64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авг.23!K105+сен.23!H105-сен.23!G105</f>
        <v>0</v>
      </c>
    </row>
    <row r="106" spans="1:11">
      <c r="A106" s="138"/>
      <c r="B106" s="143">
        <v>101</v>
      </c>
      <c r="C106" s="69">
        <v>49392</v>
      </c>
      <c r="D106" s="69">
        <v>49957</v>
      </c>
      <c r="E106" s="70">
        <f t="shared" si="2"/>
        <v>565</v>
      </c>
      <c r="F106" s="112">
        <v>4.71</v>
      </c>
      <c r="G106" s="70">
        <f t="shared" si="3"/>
        <v>2661.15</v>
      </c>
      <c r="H106" s="70">
        <v>3000</v>
      </c>
      <c r="I106" s="168">
        <v>974963</v>
      </c>
      <c r="J106" s="75">
        <v>45190</v>
      </c>
      <c r="K106" s="70">
        <f>авг.23!K106+сен.23!H106-сен.23!G106</f>
        <v>9608.7899999999991</v>
      </c>
    </row>
    <row r="107" spans="1:11">
      <c r="A107" s="138"/>
      <c r="B107" s="143">
        <v>102</v>
      </c>
      <c r="C107" s="69">
        <v>87386</v>
      </c>
      <c r="D107" s="69">
        <v>87528</v>
      </c>
      <c r="E107" s="70">
        <f t="shared" si="2"/>
        <v>142</v>
      </c>
      <c r="F107" s="112">
        <v>4.71</v>
      </c>
      <c r="G107" s="70">
        <f t="shared" si="3"/>
        <v>668.82</v>
      </c>
      <c r="H107" s="70"/>
      <c r="I107" s="168"/>
      <c r="J107" s="75"/>
      <c r="K107" s="70">
        <f>авг.23!K107+сен.23!H107-сен.23!G107</f>
        <v>-24586.199999999997</v>
      </c>
    </row>
    <row r="108" spans="1:11">
      <c r="A108" s="138"/>
      <c r="B108" s="143">
        <v>103</v>
      </c>
      <c r="C108" s="69">
        <v>30880</v>
      </c>
      <c r="D108" s="69">
        <v>31587</v>
      </c>
      <c r="E108" s="70">
        <f t="shared" si="2"/>
        <v>707</v>
      </c>
      <c r="F108" s="112">
        <v>4.71</v>
      </c>
      <c r="G108" s="70">
        <f t="shared" si="3"/>
        <v>3329.97</v>
      </c>
      <c r="H108" s="70">
        <v>5176.29</v>
      </c>
      <c r="I108" s="168">
        <v>584797</v>
      </c>
      <c r="J108" s="75">
        <v>45186</v>
      </c>
      <c r="K108" s="70">
        <f>авг.23!K108+сен.23!H108-сен.23!G108</f>
        <v>9537.7899999999991</v>
      </c>
    </row>
    <row r="109" spans="1:11">
      <c r="A109" s="138"/>
      <c r="B109" s="143">
        <v>104</v>
      </c>
      <c r="C109" s="69"/>
      <c r="D109" s="69"/>
      <c r="E109" s="70">
        <f t="shared" si="2"/>
        <v>0</v>
      </c>
      <c r="F109" s="70">
        <v>6.73</v>
      </c>
      <c r="G109" s="70">
        <f t="shared" si="3"/>
        <v>0</v>
      </c>
      <c r="H109" s="70"/>
      <c r="I109" s="168"/>
      <c r="J109" s="75"/>
      <c r="K109" s="70">
        <f>авг.23!K109+сен.23!H109-сен.23!G109</f>
        <v>0</v>
      </c>
    </row>
    <row r="110" spans="1:11">
      <c r="A110" s="138"/>
      <c r="B110" s="143">
        <v>105</v>
      </c>
      <c r="C110" s="69">
        <v>576</v>
      </c>
      <c r="D110" s="69">
        <v>576</v>
      </c>
      <c r="E110" s="70">
        <f t="shared" si="2"/>
        <v>0</v>
      </c>
      <c r="F110" s="70">
        <v>6.73</v>
      </c>
      <c r="G110" s="70">
        <f t="shared" si="3"/>
        <v>0</v>
      </c>
      <c r="H110" s="70">
        <v>855.57</v>
      </c>
      <c r="I110" s="168">
        <v>9499</v>
      </c>
      <c r="J110" s="75">
        <v>45174</v>
      </c>
      <c r="K110" s="70">
        <f>авг.23!K110+сен.23!H110-сен.23!G110</f>
        <v>539.26</v>
      </c>
    </row>
    <row r="111" spans="1:11">
      <c r="A111" s="138"/>
      <c r="B111" s="143">
        <v>106</v>
      </c>
      <c r="C111" s="69"/>
      <c r="D111" s="69"/>
      <c r="E111" s="70">
        <f t="shared" si="2"/>
        <v>0</v>
      </c>
      <c r="F111" s="70">
        <v>6.73</v>
      </c>
      <c r="G111" s="70">
        <f t="shared" si="3"/>
        <v>0</v>
      </c>
      <c r="H111" s="70"/>
      <c r="I111" s="168"/>
      <c r="J111" s="75"/>
      <c r="K111" s="70">
        <f>авг.23!K111+сен.23!H111-сен.23!G111</f>
        <v>0</v>
      </c>
    </row>
    <row r="112" spans="1:11">
      <c r="A112" s="138"/>
      <c r="B112" s="143">
        <v>107</v>
      </c>
      <c r="C112" s="69"/>
      <c r="D112" s="69"/>
      <c r="E112" s="70">
        <f t="shared" si="2"/>
        <v>0</v>
      </c>
      <c r="F112" s="70">
        <v>6.73</v>
      </c>
      <c r="G112" s="70">
        <f t="shared" si="3"/>
        <v>0</v>
      </c>
      <c r="H112" s="70"/>
      <c r="I112" s="168"/>
      <c r="J112" s="75"/>
      <c r="K112" s="70">
        <f>авг.23!K112+сен.23!H112-сен.23!G112</f>
        <v>0</v>
      </c>
    </row>
    <row r="113" spans="1:11">
      <c r="A113" s="138"/>
      <c r="B113" s="143">
        <v>108</v>
      </c>
      <c r="C113" s="69"/>
      <c r="D113" s="69"/>
      <c r="E113" s="70">
        <f t="shared" si="2"/>
        <v>0</v>
      </c>
      <c r="F113" s="70">
        <v>6.73</v>
      </c>
      <c r="G113" s="70">
        <f t="shared" si="3"/>
        <v>0</v>
      </c>
      <c r="H113" s="70"/>
      <c r="I113" s="168"/>
      <c r="J113" s="75"/>
      <c r="K113" s="70">
        <f>авг.23!K113+сен.23!H113-сен.23!G113</f>
        <v>0</v>
      </c>
    </row>
    <row r="114" spans="1:11">
      <c r="A114" s="138"/>
      <c r="B114" s="143">
        <v>109</v>
      </c>
      <c r="C114" s="69"/>
      <c r="D114" s="69"/>
      <c r="E114" s="70">
        <f t="shared" si="2"/>
        <v>0</v>
      </c>
      <c r="F114" s="70">
        <v>6.73</v>
      </c>
      <c r="G114" s="70">
        <f t="shared" si="3"/>
        <v>0</v>
      </c>
      <c r="H114" s="70"/>
      <c r="I114" s="168"/>
      <c r="J114" s="75"/>
      <c r="K114" s="70">
        <f>авг.23!K114+сен.23!H114-сен.23!G114</f>
        <v>0</v>
      </c>
    </row>
    <row r="115" spans="1:11">
      <c r="A115" s="140"/>
      <c r="B115" s="143">
        <v>110</v>
      </c>
      <c r="C115" s="69">
        <v>6985</v>
      </c>
      <c r="D115" s="69">
        <v>7033</v>
      </c>
      <c r="E115" s="70">
        <f t="shared" si="2"/>
        <v>48</v>
      </c>
      <c r="F115" s="70">
        <v>6.73</v>
      </c>
      <c r="G115" s="70">
        <f t="shared" si="3"/>
        <v>323.04000000000002</v>
      </c>
      <c r="H115" s="70"/>
      <c r="I115" s="168"/>
      <c r="J115" s="75"/>
      <c r="K115" s="70">
        <f>авг.23!K115+сен.23!H115-сен.23!G115</f>
        <v>-47.900000000000034</v>
      </c>
    </row>
    <row r="116" spans="1:11">
      <c r="A116" s="138"/>
      <c r="B116" s="143">
        <v>111</v>
      </c>
      <c r="C116" s="69">
        <v>18357</v>
      </c>
      <c r="D116" s="69">
        <v>18373</v>
      </c>
      <c r="E116" s="70">
        <f t="shared" si="2"/>
        <v>16</v>
      </c>
      <c r="F116" s="70">
        <v>6.73</v>
      </c>
      <c r="G116" s="70">
        <f t="shared" si="3"/>
        <v>107.68</v>
      </c>
      <c r="H116" s="70"/>
      <c r="I116" s="168"/>
      <c r="J116" s="75"/>
      <c r="K116" s="70">
        <f>авг.23!K116+сен.23!H116-сен.23!G116</f>
        <v>-2066.11</v>
      </c>
    </row>
    <row r="117" spans="1:11">
      <c r="A117" s="138"/>
      <c r="B117" s="143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70">
        <f t="shared" si="3"/>
        <v>0</v>
      </c>
      <c r="H117" s="70"/>
      <c r="I117" s="168"/>
      <c r="J117" s="75"/>
      <c r="K117" s="70">
        <f>авг.23!K117+сен.23!H117-сен.23!G117</f>
        <v>0</v>
      </c>
    </row>
    <row r="118" spans="1:11">
      <c r="A118" s="138"/>
      <c r="B118" s="143">
        <v>113</v>
      </c>
      <c r="C118" s="69">
        <v>1762</v>
      </c>
      <c r="D118" s="69">
        <v>1862</v>
      </c>
      <c r="E118" s="70">
        <f t="shared" si="2"/>
        <v>100</v>
      </c>
      <c r="F118" s="70">
        <v>6.73</v>
      </c>
      <c r="G118" s="70">
        <f t="shared" si="3"/>
        <v>673</v>
      </c>
      <c r="H118" s="70"/>
      <c r="I118" s="168"/>
      <c r="J118" s="75"/>
      <c r="K118" s="70">
        <f>авг.23!K118+сен.23!H118-сен.23!G118</f>
        <v>-2342.04</v>
      </c>
    </row>
    <row r="119" spans="1:11">
      <c r="A119" s="138"/>
      <c r="B119" s="143">
        <v>114</v>
      </c>
      <c r="C119" s="69"/>
      <c r="D119" s="69"/>
      <c r="E119" s="70">
        <f t="shared" si="2"/>
        <v>0</v>
      </c>
      <c r="F119" s="70">
        <v>6.73</v>
      </c>
      <c r="G119" s="70">
        <f t="shared" si="3"/>
        <v>0</v>
      </c>
      <c r="H119" s="70"/>
      <c r="I119" s="168"/>
      <c r="J119" s="75"/>
      <c r="K119" s="70">
        <f>авг.23!K119+сен.23!H119-сен.23!G119</f>
        <v>0</v>
      </c>
    </row>
    <row r="120" spans="1:11">
      <c r="A120" s="22"/>
      <c r="B120" s="143">
        <v>116</v>
      </c>
      <c r="C120" s="69">
        <v>119516</v>
      </c>
      <c r="D120" s="69">
        <v>119607</v>
      </c>
      <c r="E120" s="70">
        <f t="shared" si="2"/>
        <v>91</v>
      </c>
      <c r="F120" s="112">
        <v>4.71</v>
      </c>
      <c r="G120" s="70">
        <f t="shared" si="3"/>
        <v>428.61</v>
      </c>
      <c r="H120" s="70"/>
      <c r="I120" s="168"/>
      <c r="J120" s="75"/>
      <c r="K120" s="70">
        <f>авг.23!K120+сен.23!H120-сен.23!G120</f>
        <v>18765.03</v>
      </c>
    </row>
    <row r="121" spans="1:11">
      <c r="A121" s="138"/>
      <c r="B121" s="143">
        <v>117</v>
      </c>
      <c r="C121" s="69">
        <v>38262</v>
      </c>
      <c r="D121" s="69">
        <v>38375</v>
      </c>
      <c r="E121" s="70">
        <f t="shared" si="2"/>
        <v>113</v>
      </c>
      <c r="F121" s="70">
        <v>6.73</v>
      </c>
      <c r="G121" s="70">
        <f t="shared" si="3"/>
        <v>760.49</v>
      </c>
      <c r="H121" s="70"/>
      <c r="I121" s="168"/>
      <c r="J121" s="75"/>
      <c r="K121" s="70">
        <f>авг.23!K121+сен.23!H121-сен.23!G121</f>
        <v>49293.380000000005</v>
      </c>
    </row>
    <row r="122" spans="1:11">
      <c r="A122" s="138"/>
      <c r="B122" s="143">
        <v>118</v>
      </c>
      <c r="C122" s="69">
        <v>25413</v>
      </c>
      <c r="D122" s="69">
        <v>25580</v>
      </c>
      <c r="E122" s="70">
        <f t="shared" si="2"/>
        <v>167</v>
      </c>
      <c r="F122" s="70">
        <v>6.73</v>
      </c>
      <c r="G122" s="70">
        <f t="shared" si="3"/>
        <v>1123.9100000000001</v>
      </c>
      <c r="H122" s="70"/>
      <c r="I122" s="168"/>
      <c r="J122" s="75"/>
      <c r="K122" s="70">
        <f>авг.23!K122+сен.23!H122-сен.23!G122</f>
        <v>-19276.280000000002</v>
      </c>
    </row>
    <row r="123" spans="1:11">
      <c r="A123" s="138"/>
      <c r="B123" s="143">
        <v>120</v>
      </c>
      <c r="C123" s="69">
        <v>1625</v>
      </c>
      <c r="D123" s="69">
        <v>1658</v>
      </c>
      <c r="E123" s="70">
        <f t="shared" si="2"/>
        <v>33</v>
      </c>
      <c r="F123" s="70">
        <v>6.73</v>
      </c>
      <c r="G123" s="70">
        <f t="shared" si="3"/>
        <v>222.09</v>
      </c>
      <c r="H123" s="70"/>
      <c r="I123" s="168"/>
      <c r="J123" s="75"/>
      <c r="K123" s="70">
        <f>авг.23!K123+сен.23!H123-сен.23!G123</f>
        <v>-6245.4400000000005</v>
      </c>
    </row>
    <row r="124" spans="1:11">
      <c r="A124" s="138"/>
      <c r="B124" s="143">
        <v>121</v>
      </c>
      <c r="C124" s="69"/>
      <c r="D124" s="69"/>
      <c r="E124" s="70">
        <f t="shared" si="2"/>
        <v>0</v>
      </c>
      <c r="F124" s="70">
        <v>6.73</v>
      </c>
      <c r="G124" s="70">
        <f t="shared" si="3"/>
        <v>0</v>
      </c>
      <c r="H124" s="70"/>
      <c r="I124" s="168"/>
      <c r="J124" s="75"/>
      <c r="K124" s="70">
        <f>авг.23!K124+сен.23!H124-сен.23!G124</f>
        <v>0</v>
      </c>
    </row>
    <row r="125" spans="1:11">
      <c r="A125" s="138"/>
      <c r="B125" s="143">
        <v>122</v>
      </c>
      <c r="C125" s="69">
        <v>2158</v>
      </c>
      <c r="D125" s="69">
        <v>2589</v>
      </c>
      <c r="E125" s="70">
        <f t="shared" si="2"/>
        <v>431</v>
      </c>
      <c r="F125" s="70">
        <v>6.73</v>
      </c>
      <c r="G125" s="70">
        <f t="shared" si="3"/>
        <v>2900.63</v>
      </c>
      <c r="H125" s="70"/>
      <c r="I125" s="168"/>
      <c r="J125" s="75"/>
      <c r="K125" s="70">
        <f>авг.23!K125+сен.23!H125-сен.23!G125</f>
        <v>2582.7599999999993</v>
      </c>
    </row>
    <row r="126" spans="1:11">
      <c r="A126" s="138"/>
      <c r="B126" s="143">
        <v>123</v>
      </c>
      <c r="C126" s="69"/>
      <c r="D126" s="69"/>
      <c r="E126" s="70">
        <f t="shared" si="2"/>
        <v>0</v>
      </c>
      <c r="F126" s="70">
        <v>6.73</v>
      </c>
      <c r="G126" s="70">
        <f t="shared" si="3"/>
        <v>0</v>
      </c>
      <c r="H126" s="70"/>
      <c r="I126" s="168"/>
      <c r="J126" s="75"/>
      <c r="K126" s="70">
        <f>авг.23!K126+сен.23!H126-сен.23!G126</f>
        <v>0</v>
      </c>
    </row>
    <row r="127" spans="1:11">
      <c r="A127" s="138"/>
      <c r="B127" s="143">
        <v>124</v>
      </c>
      <c r="C127" s="69">
        <v>5</v>
      </c>
      <c r="D127" s="69">
        <v>5</v>
      </c>
      <c r="E127" s="70">
        <f t="shared" si="2"/>
        <v>0</v>
      </c>
      <c r="F127" s="70">
        <v>6.73</v>
      </c>
      <c r="G127" s="70">
        <f t="shared" si="3"/>
        <v>0</v>
      </c>
      <c r="H127" s="70"/>
      <c r="I127" s="168"/>
      <c r="J127" s="75"/>
      <c r="K127" s="70">
        <f>авг.23!K127+сен.23!H127-сен.23!G127</f>
        <v>-26.92</v>
      </c>
    </row>
    <row r="128" spans="1:11">
      <c r="A128" s="25"/>
      <c r="B128" s="143">
        <v>125</v>
      </c>
      <c r="C128" s="69">
        <v>1007</v>
      </c>
      <c r="D128" s="69">
        <v>1018</v>
      </c>
      <c r="E128" s="70">
        <f t="shared" si="2"/>
        <v>11</v>
      </c>
      <c r="F128" s="70">
        <v>6.73</v>
      </c>
      <c r="G128" s="70">
        <f t="shared" si="3"/>
        <v>74.03</v>
      </c>
      <c r="H128" s="70">
        <v>299.69</v>
      </c>
      <c r="I128" s="168">
        <v>41658</v>
      </c>
      <c r="J128" s="75">
        <v>45187</v>
      </c>
      <c r="K128" s="70">
        <f>авг.23!K128+сен.23!H128-сен.23!G128</f>
        <v>-91.650000000000063</v>
      </c>
    </row>
    <row r="129" spans="1:11">
      <c r="A129" s="138"/>
      <c r="B129" s="143">
        <v>126</v>
      </c>
      <c r="C129" s="69"/>
      <c r="D129" s="69"/>
      <c r="E129" s="70">
        <f t="shared" si="2"/>
        <v>0</v>
      </c>
      <c r="F129" s="70">
        <v>6.73</v>
      </c>
      <c r="G129" s="70">
        <f t="shared" si="3"/>
        <v>0</v>
      </c>
      <c r="H129" s="70"/>
      <c r="I129" s="168"/>
      <c r="J129" s="75"/>
      <c r="K129" s="70">
        <f>авг.23!K129+сен.23!H129-сен.23!G129</f>
        <v>0</v>
      </c>
    </row>
    <row r="130" spans="1:11">
      <c r="A130" s="138"/>
      <c r="B130" s="143" t="s">
        <v>30</v>
      </c>
      <c r="C130" s="69">
        <v>17758</v>
      </c>
      <c r="D130" s="69">
        <v>17953</v>
      </c>
      <c r="E130" s="70">
        <f t="shared" si="2"/>
        <v>195</v>
      </c>
      <c r="F130" s="112">
        <v>4.71</v>
      </c>
      <c r="G130" s="70">
        <f t="shared" si="3"/>
        <v>918.45</v>
      </c>
      <c r="H130" s="70">
        <v>5000</v>
      </c>
      <c r="I130" s="168">
        <v>801787</v>
      </c>
      <c r="J130" s="75">
        <v>45177</v>
      </c>
      <c r="K130" s="70">
        <f>авг.23!K130+сен.23!H130-сен.23!G130</f>
        <v>6507.4400000000014</v>
      </c>
    </row>
    <row r="131" spans="1:11">
      <c r="A131" s="138"/>
      <c r="B131" s="143" t="s">
        <v>23</v>
      </c>
      <c r="C131" s="69">
        <v>8484</v>
      </c>
      <c r="D131" s="69">
        <v>8671</v>
      </c>
      <c r="E131" s="70">
        <f t="shared" si="2"/>
        <v>187</v>
      </c>
      <c r="F131" s="112">
        <v>4.71</v>
      </c>
      <c r="G131" s="70">
        <f t="shared" si="3"/>
        <v>880.77</v>
      </c>
      <c r="H131" s="70"/>
      <c r="I131" s="168"/>
      <c r="J131" s="75"/>
      <c r="K131" s="70">
        <f>авг.23!K131+сен.23!H131-сен.23!G131</f>
        <v>2212.46</v>
      </c>
    </row>
    <row r="132" spans="1:11">
      <c r="A132" s="138"/>
      <c r="B132" s="143">
        <v>129</v>
      </c>
      <c r="C132" s="69">
        <v>6195</v>
      </c>
      <c r="D132" s="69">
        <v>6195</v>
      </c>
      <c r="E132" s="70">
        <f t="shared" si="2"/>
        <v>0</v>
      </c>
      <c r="F132" s="70">
        <v>6.73</v>
      </c>
      <c r="G132" s="70">
        <f t="shared" si="3"/>
        <v>0</v>
      </c>
      <c r="H132" s="70"/>
      <c r="I132" s="168"/>
      <c r="J132" s="75"/>
      <c r="K132" s="70">
        <f>авг.23!K132+сен.23!H132-сен.23!G132</f>
        <v>2399.4499999999998</v>
      </c>
    </row>
    <row r="133" spans="1:11">
      <c r="A133" s="138"/>
      <c r="B133" s="143">
        <v>130</v>
      </c>
      <c r="C133" s="69"/>
      <c r="D133" s="69"/>
      <c r="E133" s="70">
        <f t="shared" si="2"/>
        <v>0</v>
      </c>
      <c r="F133" s="70">
        <v>6.73</v>
      </c>
      <c r="G133" s="70">
        <f t="shared" si="3"/>
        <v>0</v>
      </c>
      <c r="H133" s="70"/>
      <c r="I133" s="168"/>
      <c r="J133" s="75"/>
      <c r="K133" s="70">
        <f>авг.23!K133+сен.23!H133-сен.23!G133</f>
        <v>0</v>
      </c>
    </row>
    <row r="134" spans="1:11">
      <c r="A134" s="138"/>
      <c r="B134" s="143">
        <v>131</v>
      </c>
      <c r="C134" s="69"/>
      <c r="D134" s="69"/>
      <c r="E134" s="70">
        <f t="shared" si="2"/>
        <v>0</v>
      </c>
      <c r="F134" s="70">
        <v>6.73</v>
      </c>
      <c r="G134" s="70">
        <f t="shared" si="3"/>
        <v>0</v>
      </c>
      <c r="H134" s="70"/>
      <c r="I134" s="168"/>
      <c r="J134" s="75"/>
      <c r="K134" s="70">
        <f>авг.23!K134+сен.23!H134-сен.23!G134</f>
        <v>0</v>
      </c>
    </row>
    <row r="135" spans="1:11">
      <c r="A135" s="138"/>
      <c r="B135" s="143">
        <v>132</v>
      </c>
      <c r="C135" s="69"/>
      <c r="D135" s="69"/>
      <c r="E135" s="70">
        <f t="shared" si="2"/>
        <v>0</v>
      </c>
      <c r="F135" s="70">
        <v>6.73</v>
      </c>
      <c r="G135" s="70">
        <f t="shared" si="3"/>
        <v>0</v>
      </c>
      <c r="H135" s="70"/>
      <c r="I135" s="168"/>
      <c r="J135" s="75"/>
      <c r="K135" s="70">
        <f>авг.23!K135+сен.23!H135-сен.23!G135</f>
        <v>0</v>
      </c>
    </row>
    <row r="136" spans="1:11">
      <c r="A136" s="138"/>
      <c r="B136" s="143">
        <v>133</v>
      </c>
      <c r="C136" s="69"/>
      <c r="D136" s="69"/>
      <c r="E136" s="70">
        <f t="shared" si="2"/>
        <v>0</v>
      </c>
      <c r="F136" s="70">
        <v>6.73</v>
      </c>
      <c r="G136" s="70">
        <f t="shared" si="3"/>
        <v>0</v>
      </c>
      <c r="H136" s="70"/>
      <c r="I136" s="168"/>
      <c r="J136" s="75"/>
      <c r="K136" s="70">
        <f>авг.23!K136+сен.23!H136-сен.23!G136</f>
        <v>0</v>
      </c>
    </row>
    <row r="137" spans="1:11">
      <c r="A137" s="138"/>
      <c r="B137" s="143">
        <v>134</v>
      </c>
      <c r="C137" s="69"/>
      <c r="D137" s="69"/>
      <c r="E137" s="70">
        <f t="shared" si="2"/>
        <v>0</v>
      </c>
      <c r="F137" s="70">
        <v>6.73</v>
      </c>
      <c r="G137" s="70">
        <f t="shared" si="3"/>
        <v>0</v>
      </c>
      <c r="H137" s="70"/>
      <c r="I137" s="168"/>
      <c r="J137" s="75"/>
      <c r="K137" s="70">
        <f>авг.23!K137+сен.23!H137-сен.23!G137</f>
        <v>0</v>
      </c>
    </row>
    <row r="138" spans="1:11">
      <c r="A138" s="138"/>
      <c r="B138" s="143">
        <v>135</v>
      </c>
      <c r="C138" s="69">
        <v>43941</v>
      </c>
      <c r="D138" s="69">
        <v>44245</v>
      </c>
      <c r="E138" s="70">
        <f t="shared" si="2"/>
        <v>304</v>
      </c>
      <c r="F138" s="112">
        <v>4.71</v>
      </c>
      <c r="G138" s="70">
        <f t="shared" si="3"/>
        <v>1431.84</v>
      </c>
      <c r="H138" s="70"/>
      <c r="I138" s="168"/>
      <c r="J138" s="75"/>
      <c r="K138" s="70">
        <f>авг.23!K138+сен.23!H138-сен.23!G138</f>
        <v>4281.3800000000019</v>
      </c>
    </row>
    <row r="139" spans="1:11">
      <c r="A139" s="138"/>
      <c r="B139" s="143">
        <v>136</v>
      </c>
      <c r="C139" s="69"/>
      <c r="D139" s="69"/>
      <c r="E139" s="70">
        <f t="shared" ref="E139:E202" si="4">D139-C139</f>
        <v>0</v>
      </c>
      <c r="F139" s="70">
        <v>6.73</v>
      </c>
      <c r="G139" s="70">
        <f t="shared" ref="G139:G202" si="5">F139*E139</f>
        <v>0</v>
      </c>
      <c r="H139" s="70"/>
      <c r="I139" s="168"/>
      <c r="J139" s="75"/>
      <c r="K139" s="70">
        <f>авг.23!K139+сен.23!H139-сен.23!G139</f>
        <v>0</v>
      </c>
    </row>
    <row r="140" spans="1:11">
      <c r="A140" s="138"/>
      <c r="B140" s="143">
        <v>137</v>
      </c>
      <c r="C140" s="69">
        <v>1155</v>
      </c>
      <c r="D140" s="69">
        <v>1178</v>
      </c>
      <c r="E140" s="70">
        <f t="shared" si="4"/>
        <v>23</v>
      </c>
      <c r="F140" s="70">
        <v>6.73</v>
      </c>
      <c r="G140" s="70">
        <f t="shared" si="5"/>
        <v>154.79000000000002</v>
      </c>
      <c r="H140" s="70"/>
      <c r="I140" s="168"/>
      <c r="J140" s="75"/>
      <c r="K140" s="70">
        <f>авг.23!K140+сен.23!H140-сен.23!G140</f>
        <v>-32.540000000000148</v>
      </c>
    </row>
    <row r="141" spans="1:11">
      <c r="A141" s="22"/>
      <c r="B141" s="143">
        <v>138</v>
      </c>
      <c r="C141" s="69">
        <v>48235</v>
      </c>
      <c r="D141" s="69">
        <v>48456</v>
      </c>
      <c r="E141" s="70">
        <f t="shared" si="4"/>
        <v>221</v>
      </c>
      <c r="F141" s="112">
        <v>4.71</v>
      </c>
      <c r="G141" s="70">
        <f t="shared" si="5"/>
        <v>1040.9100000000001</v>
      </c>
      <c r="H141" s="70"/>
      <c r="I141" s="168"/>
      <c r="J141" s="75"/>
      <c r="K141" s="70">
        <f>авг.23!K141+сен.23!H141-сен.23!G141</f>
        <v>15179.780000000002</v>
      </c>
    </row>
    <row r="142" spans="1:11">
      <c r="A142" s="22"/>
      <c r="B142" s="143">
        <v>139</v>
      </c>
      <c r="C142" s="69"/>
      <c r="D142" s="69"/>
      <c r="E142" s="70">
        <f t="shared" si="4"/>
        <v>0</v>
      </c>
      <c r="F142" s="70">
        <v>6.73</v>
      </c>
      <c r="G142" s="70">
        <f t="shared" si="5"/>
        <v>0</v>
      </c>
      <c r="H142" s="70"/>
      <c r="I142" s="168"/>
      <c r="J142" s="75"/>
      <c r="K142" s="70">
        <f>авг.23!K142+сен.23!H142-сен.23!G142</f>
        <v>0</v>
      </c>
    </row>
    <row r="143" spans="1:11">
      <c r="A143" s="138"/>
      <c r="B143" s="143">
        <v>140</v>
      </c>
      <c r="C143" s="69">
        <v>4611</v>
      </c>
      <c r="D143" s="69">
        <v>4638</v>
      </c>
      <c r="E143" s="70">
        <f t="shared" si="4"/>
        <v>27</v>
      </c>
      <c r="F143" s="112">
        <v>4.71</v>
      </c>
      <c r="G143" s="70">
        <f t="shared" si="5"/>
        <v>127.17</v>
      </c>
      <c r="H143" s="70"/>
      <c r="I143" s="168"/>
      <c r="J143" s="75"/>
      <c r="K143" s="70">
        <f>авг.23!K143+сен.23!H143-сен.23!G143</f>
        <v>-1285.83</v>
      </c>
    </row>
    <row r="144" spans="1:11">
      <c r="A144" s="138"/>
      <c r="B144" s="143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70">
        <f t="shared" si="5"/>
        <v>0</v>
      </c>
      <c r="H144" s="70"/>
      <c r="I144" s="168"/>
      <c r="J144" s="75"/>
      <c r="K144" s="70">
        <f>авг.23!K144+сен.23!H144-сен.23!G144</f>
        <v>-935.47</v>
      </c>
    </row>
    <row r="145" spans="1:11">
      <c r="A145" s="138"/>
      <c r="B145" s="143">
        <v>142</v>
      </c>
      <c r="C145" s="69"/>
      <c r="D145" s="69"/>
      <c r="E145" s="70">
        <f t="shared" si="4"/>
        <v>0</v>
      </c>
      <c r="F145" s="70">
        <v>6.73</v>
      </c>
      <c r="G145" s="70">
        <f t="shared" si="5"/>
        <v>0</v>
      </c>
      <c r="H145" s="70"/>
      <c r="I145" s="168"/>
      <c r="J145" s="75"/>
      <c r="K145" s="70">
        <f>авг.23!K145+сен.23!H145-сен.23!G145</f>
        <v>0</v>
      </c>
    </row>
    <row r="146" spans="1:11">
      <c r="A146" s="138"/>
      <c r="B146" s="143">
        <v>143</v>
      </c>
      <c r="C146" s="69">
        <v>6301</v>
      </c>
      <c r="D146" s="69">
        <v>6367</v>
      </c>
      <c r="E146" s="70">
        <f t="shared" si="4"/>
        <v>66</v>
      </c>
      <c r="F146" s="112">
        <v>4.71</v>
      </c>
      <c r="G146" s="70">
        <f t="shared" si="5"/>
        <v>310.86</v>
      </c>
      <c r="H146" s="70">
        <v>2000</v>
      </c>
      <c r="I146" s="168">
        <v>672838</v>
      </c>
      <c r="J146" s="75">
        <v>45184</v>
      </c>
      <c r="K146" s="70">
        <f>авг.23!K146+сен.23!H146-сен.23!G146</f>
        <v>326.20000000000016</v>
      </c>
    </row>
    <row r="147" spans="1:11">
      <c r="A147" s="138"/>
      <c r="B147" s="143">
        <v>144</v>
      </c>
      <c r="C147" s="69">
        <v>3900</v>
      </c>
      <c r="D147" s="69">
        <v>3984</v>
      </c>
      <c r="E147" s="70">
        <f t="shared" si="4"/>
        <v>84</v>
      </c>
      <c r="F147" s="70">
        <v>6.73</v>
      </c>
      <c r="G147" s="70">
        <f t="shared" si="5"/>
        <v>565.32000000000005</v>
      </c>
      <c r="H147" s="70"/>
      <c r="I147" s="168"/>
      <c r="J147" s="75"/>
      <c r="K147" s="70">
        <f>авг.23!K147+сен.23!H147-сен.23!G147</f>
        <v>-5155.18</v>
      </c>
    </row>
    <row r="148" spans="1:11">
      <c r="A148" s="138"/>
      <c r="B148" s="143">
        <v>145</v>
      </c>
      <c r="C148" s="69"/>
      <c r="D148" s="69"/>
      <c r="E148" s="70">
        <f t="shared" si="4"/>
        <v>0</v>
      </c>
      <c r="F148" s="70">
        <v>6.73</v>
      </c>
      <c r="G148" s="70">
        <f t="shared" si="5"/>
        <v>0</v>
      </c>
      <c r="H148" s="70"/>
      <c r="I148" s="168"/>
      <c r="J148" s="75"/>
      <c r="K148" s="70">
        <f>авг.23!K148+сен.23!H148-сен.23!G148</f>
        <v>0</v>
      </c>
    </row>
    <row r="149" spans="1:11">
      <c r="A149" s="138"/>
      <c r="B149" s="143">
        <v>146</v>
      </c>
      <c r="C149" s="69"/>
      <c r="D149" s="69"/>
      <c r="E149" s="70">
        <f t="shared" si="4"/>
        <v>0</v>
      </c>
      <c r="F149" s="70">
        <v>6.73</v>
      </c>
      <c r="G149" s="70">
        <f t="shared" si="5"/>
        <v>0</v>
      </c>
      <c r="H149" s="70"/>
      <c r="I149" s="168"/>
      <c r="J149" s="75"/>
      <c r="K149" s="70">
        <f>авг.23!K149+сен.23!H149-сен.23!G149</f>
        <v>0</v>
      </c>
    </row>
    <row r="150" spans="1:11">
      <c r="A150" s="138"/>
      <c r="B150" s="143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70">
        <f t="shared" si="5"/>
        <v>0</v>
      </c>
      <c r="H150" s="70"/>
      <c r="I150" s="168"/>
      <c r="J150" s="75"/>
      <c r="K150" s="70">
        <f>авг.23!K150+сен.23!H150-сен.23!G150</f>
        <v>0</v>
      </c>
    </row>
    <row r="151" spans="1:11">
      <c r="A151" s="138"/>
      <c r="B151" s="147" t="s">
        <v>32</v>
      </c>
      <c r="C151" s="69">
        <v>22720</v>
      </c>
      <c r="D151" s="69">
        <v>22761</v>
      </c>
      <c r="E151" s="70">
        <f t="shared" si="4"/>
        <v>41</v>
      </c>
      <c r="F151" s="70">
        <v>6.73</v>
      </c>
      <c r="G151" s="70">
        <f t="shared" si="5"/>
        <v>275.93</v>
      </c>
      <c r="H151" s="70"/>
      <c r="I151" s="168"/>
      <c r="J151" s="75"/>
      <c r="K151" s="70">
        <f>авг.23!K151+сен.23!H151-сен.23!G151</f>
        <v>10718.529999999999</v>
      </c>
    </row>
    <row r="152" spans="1:11">
      <c r="A152" s="138"/>
      <c r="B152" s="143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70">
        <f t="shared" si="5"/>
        <v>0</v>
      </c>
      <c r="H152" s="70"/>
      <c r="I152" s="168"/>
      <c r="J152" s="75"/>
      <c r="K152" s="70">
        <f>авг.23!K152+сен.23!H152-сен.23!G152</f>
        <v>0</v>
      </c>
    </row>
    <row r="153" spans="1:11">
      <c r="A153" s="138"/>
      <c r="B153" s="143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70">
        <f t="shared" si="5"/>
        <v>0</v>
      </c>
      <c r="H153" s="70"/>
      <c r="I153" s="168"/>
      <c r="J153" s="75"/>
      <c r="K153" s="70">
        <f>авг.23!K153+сен.23!H153-сен.23!G153</f>
        <v>0</v>
      </c>
    </row>
    <row r="154" spans="1:11">
      <c r="A154" s="26"/>
      <c r="B154" s="143">
        <v>151</v>
      </c>
      <c r="C154" s="69">
        <v>155</v>
      </c>
      <c r="D154" s="69">
        <v>172</v>
      </c>
      <c r="E154" s="70">
        <f t="shared" si="4"/>
        <v>17</v>
      </c>
      <c r="F154" s="70">
        <v>6.73</v>
      </c>
      <c r="G154" s="70">
        <f t="shared" si="5"/>
        <v>114.41000000000001</v>
      </c>
      <c r="H154" s="70"/>
      <c r="I154" s="168"/>
      <c r="J154" s="75"/>
      <c r="K154" s="70">
        <f>авг.23!K154+сен.23!H154-сен.23!G154</f>
        <v>-1123.9100000000001</v>
      </c>
    </row>
    <row r="155" spans="1:11">
      <c r="A155" s="138"/>
      <c r="B155" s="143">
        <v>152</v>
      </c>
      <c r="C155" s="69">
        <v>1123</v>
      </c>
      <c r="D155" s="69">
        <v>1231</v>
      </c>
      <c r="E155" s="70">
        <f t="shared" si="4"/>
        <v>108</v>
      </c>
      <c r="F155" s="141">
        <v>4.71</v>
      </c>
      <c r="G155" s="70">
        <f t="shared" si="5"/>
        <v>508.68</v>
      </c>
      <c r="H155" s="70"/>
      <c r="I155" s="168"/>
      <c r="J155" s="75"/>
      <c r="K155" s="70">
        <f>авг.23!K155+сен.23!H155-сен.23!G155</f>
        <v>-5352.7900000000009</v>
      </c>
    </row>
    <row r="156" spans="1:11">
      <c r="A156" s="138"/>
      <c r="B156" s="143">
        <v>153</v>
      </c>
      <c r="C156" s="69">
        <v>12790</v>
      </c>
      <c r="D156" s="69">
        <v>12906</v>
      </c>
      <c r="E156" s="70">
        <f t="shared" si="4"/>
        <v>116</v>
      </c>
      <c r="F156" s="141">
        <v>4.71</v>
      </c>
      <c r="G156" s="70">
        <f t="shared" si="5"/>
        <v>546.36</v>
      </c>
      <c r="H156" s="70"/>
      <c r="I156" s="168"/>
      <c r="J156" s="75"/>
      <c r="K156" s="70">
        <f>авг.23!K156+сен.23!H156-сен.23!G156</f>
        <v>18097.61</v>
      </c>
    </row>
    <row r="157" spans="1:11">
      <c r="A157" s="138"/>
      <c r="B157" s="143">
        <v>154</v>
      </c>
      <c r="C157" s="69"/>
      <c r="D157" s="69"/>
      <c r="E157" s="70">
        <f t="shared" si="4"/>
        <v>0</v>
      </c>
      <c r="F157" s="70">
        <v>6.73</v>
      </c>
      <c r="G157" s="70">
        <f t="shared" si="5"/>
        <v>0</v>
      </c>
      <c r="H157" s="70"/>
      <c r="I157" s="168"/>
      <c r="J157" s="75"/>
      <c r="K157" s="70">
        <f>авг.23!K157+сен.23!H157-сен.23!G157</f>
        <v>0</v>
      </c>
    </row>
    <row r="158" spans="1:11">
      <c r="A158" s="138"/>
      <c r="B158" s="143">
        <v>155</v>
      </c>
      <c r="C158" s="69">
        <v>1349</v>
      </c>
      <c r="D158" s="69">
        <v>1349</v>
      </c>
      <c r="E158" s="70">
        <f t="shared" si="4"/>
        <v>0</v>
      </c>
      <c r="F158" s="70">
        <v>6.73</v>
      </c>
      <c r="G158" s="70">
        <f t="shared" si="5"/>
        <v>0</v>
      </c>
      <c r="H158" s="70"/>
      <c r="I158" s="168"/>
      <c r="J158" s="75"/>
      <c r="K158" s="70">
        <f>авг.23!K158+сен.23!H158-сен.23!G158</f>
        <v>-47.110000000000007</v>
      </c>
    </row>
    <row r="159" spans="1:11">
      <c r="A159" s="138"/>
      <c r="B159" s="143">
        <v>156</v>
      </c>
      <c r="C159" s="69">
        <v>25735</v>
      </c>
      <c r="D159" s="69">
        <v>26111</v>
      </c>
      <c r="E159" s="70">
        <f t="shared" si="4"/>
        <v>376</v>
      </c>
      <c r="F159" s="112">
        <v>4.71</v>
      </c>
      <c r="G159" s="70">
        <f t="shared" si="5"/>
        <v>1770.96</v>
      </c>
      <c r="H159" s="70"/>
      <c r="I159" s="168"/>
      <c r="J159" s="75"/>
      <c r="K159" s="70">
        <f>авг.23!K159+сен.23!H159-сен.23!G159</f>
        <v>7992.050000000002</v>
      </c>
    </row>
    <row r="160" spans="1:11">
      <c r="A160" s="138"/>
      <c r="B160" s="143">
        <v>157</v>
      </c>
      <c r="C160" s="69">
        <v>7178</v>
      </c>
      <c r="D160" s="69">
        <v>7212</v>
      </c>
      <c r="E160" s="70">
        <f t="shared" si="4"/>
        <v>34</v>
      </c>
      <c r="F160" s="112">
        <v>4.71</v>
      </c>
      <c r="G160" s="70">
        <f t="shared" si="5"/>
        <v>160.13999999999999</v>
      </c>
      <c r="H160" s="70"/>
      <c r="I160" s="168"/>
      <c r="J160" s="75"/>
      <c r="K160" s="70">
        <f>авг.23!K160+сен.23!H160-сен.23!G160</f>
        <v>475.44000000000017</v>
      </c>
    </row>
    <row r="161" spans="1:11">
      <c r="A161" s="138"/>
      <c r="B161" s="143">
        <v>158</v>
      </c>
      <c r="C161" s="69">
        <v>274</v>
      </c>
      <c r="D161" s="69">
        <v>465</v>
      </c>
      <c r="E161" s="70">
        <f t="shared" si="4"/>
        <v>191</v>
      </c>
      <c r="F161" s="70">
        <v>6.73</v>
      </c>
      <c r="G161" s="70">
        <f t="shared" si="5"/>
        <v>1285.43</v>
      </c>
      <c r="H161" s="70"/>
      <c r="I161" s="168"/>
      <c r="J161" s="75"/>
      <c r="K161" s="70">
        <f>авг.23!K161+сен.23!H161-сен.23!G161</f>
        <v>-2819.87</v>
      </c>
    </row>
    <row r="162" spans="1:11">
      <c r="A162" s="138"/>
      <c r="B162" s="143">
        <v>159</v>
      </c>
      <c r="C162" s="69">
        <v>721</v>
      </c>
      <c r="D162" s="69">
        <v>747</v>
      </c>
      <c r="E162" s="70">
        <f t="shared" si="4"/>
        <v>26</v>
      </c>
      <c r="F162" s="70">
        <v>6.73</v>
      </c>
      <c r="G162" s="70">
        <f t="shared" si="5"/>
        <v>174.98000000000002</v>
      </c>
      <c r="H162" s="70">
        <v>1100</v>
      </c>
      <c r="I162" s="168">
        <v>415476</v>
      </c>
      <c r="J162" s="75">
        <v>45187</v>
      </c>
      <c r="K162" s="70">
        <f>авг.23!K162+сен.23!H162-сен.23!G162</f>
        <v>1197.3899999999999</v>
      </c>
    </row>
    <row r="163" spans="1:11">
      <c r="A163" s="138"/>
      <c r="B163" s="143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70">
        <f t="shared" si="5"/>
        <v>0</v>
      </c>
      <c r="H163" s="70"/>
      <c r="I163" s="168"/>
      <c r="J163" s="75"/>
      <c r="K163" s="70">
        <f>авг.23!K163+сен.23!H163-сен.23!G163</f>
        <v>647.27</v>
      </c>
    </row>
    <row r="164" spans="1:11">
      <c r="A164" s="107"/>
      <c r="B164" s="143">
        <v>161</v>
      </c>
      <c r="C164" s="69"/>
      <c r="D164" s="69"/>
      <c r="E164" s="70">
        <f t="shared" si="4"/>
        <v>0</v>
      </c>
      <c r="F164" s="70">
        <v>6.73</v>
      </c>
      <c r="G164" s="70">
        <f t="shared" si="5"/>
        <v>0</v>
      </c>
      <c r="H164" s="70"/>
      <c r="I164" s="168"/>
      <c r="J164" s="75"/>
      <c r="K164" s="70">
        <f>авг.23!K164+сен.23!H164-сен.23!G164</f>
        <v>0</v>
      </c>
    </row>
    <row r="165" spans="1:11">
      <c r="A165" s="138"/>
      <c r="B165" s="143">
        <v>162</v>
      </c>
      <c r="C165" s="69">
        <v>4165</v>
      </c>
      <c r="D165" s="69">
        <v>4339</v>
      </c>
      <c r="E165" s="70">
        <f t="shared" si="4"/>
        <v>174</v>
      </c>
      <c r="F165" s="70">
        <v>6.73</v>
      </c>
      <c r="G165" s="70">
        <f t="shared" si="5"/>
        <v>1171.02</v>
      </c>
      <c r="H165" s="70"/>
      <c r="I165" s="168"/>
      <c r="J165" s="75"/>
      <c r="K165" s="70">
        <f>авг.23!K165+сен.23!H165-сен.23!G165</f>
        <v>-2587.0100000000002</v>
      </c>
    </row>
    <row r="166" spans="1:11">
      <c r="A166" s="138"/>
      <c r="B166" s="148" t="s">
        <v>33</v>
      </c>
      <c r="C166" s="69">
        <v>41917</v>
      </c>
      <c r="D166" s="69">
        <v>42638</v>
      </c>
      <c r="E166" s="70">
        <f t="shared" si="4"/>
        <v>721</v>
      </c>
      <c r="F166" s="112">
        <v>4.71</v>
      </c>
      <c r="G166" s="70">
        <f t="shared" si="5"/>
        <v>3395.91</v>
      </c>
      <c r="H166" s="70"/>
      <c r="I166" s="168"/>
      <c r="J166" s="75"/>
      <c r="K166" s="70">
        <f>авг.23!K166+сен.23!H166-сен.23!G166</f>
        <v>50433.229999999996</v>
      </c>
    </row>
    <row r="167" spans="1:11">
      <c r="A167" s="138"/>
      <c r="B167" s="143">
        <v>164</v>
      </c>
      <c r="C167" s="69"/>
      <c r="D167" s="69"/>
      <c r="E167" s="70">
        <f t="shared" si="4"/>
        <v>0</v>
      </c>
      <c r="F167" s="70">
        <v>6.73</v>
      </c>
      <c r="G167" s="70">
        <f t="shared" si="5"/>
        <v>0</v>
      </c>
      <c r="H167" s="70"/>
      <c r="I167" s="168"/>
      <c r="J167" s="75"/>
      <c r="K167" s="70">
        <f>авг.23!K167+сен.23!H167-сен.23!G167</f>
        <v>0</v>
      </c>
    </row>
    <row r="168" spans="1:11">
      <c r="A168" s="138"/>
      <c r="B168" s="143">
        <v>165</v>
      </c>
      <c r="C168" s="69">
        <v>32068</v>
      </c>
      <c r="D168" s="69">
        <v>32068</v>
      </c>
      <c r="E168" s="70">
        <f t="shared" si="4"/>
        <v>0</v>
      </c>
      <c r="F168" s="70">
        <v>6.73</v>
      </c>
      <c r="G168" s="70">
        <f t="shared" si="5"/>
        <v>0</v>
      </c>
      <c r="H168" s="70"/>
      <c r="I168" s="168"/>
      <c r="J168" s="75"/>
      <c r="K168" s="70">
        <f>авг.23!K168+сен.23!H168-сен.23!G168</f>
        <v>-34013.42</v>
      </c>
    </row>
    <row r="169" spans="1:11">
      <c r="A169" s="138"/>
      <c r="B169" s="143">
        <v>166</v>
      </c>
      <c r="C169" s="69"/>
      <c r="D169" s="69"/>
      <c r="E169" s="70">
        <f t="shared" si="4"/>
        <v>0</v>
      </c>
      <c r="F169" s="70">
        <v>6.73</v>
      </c>
      <c r="G169" s="70">
        <f t="shared" si="5"/>
        <v>0</v>
      </c>
      <c r="H169" s="70"/>
      <c r="I169" s="168"/>
      <c r="J169" s="75"/>
      <c r="K169" s="70">
        <f>авг.23!K169+сен.23!H169-сен.23!G169</f>
        <v>0</v>
      </c>
    </row>
    <row r="170" spans="1:11">
      <c r="A170" s="138"/>
      <c r="B170" s="143">
        <v>167</v>
      </c>
      <c r="C170" s="69"/>
      <c r="D170" s="69"/>
      <c r="E170" s="70">
        <f t="shared" si="4"/>
        <v>0</v>
      </c>
      <c r="F170" s="70">
        <v>6.73</v>
      </c>
      <c r="G170" s="70">
        <f t="shared" si="5"/>
        <v>0</v>
      </c>
      <c r="H170" s="70"/>
      <c r="I170" s="168"/>
      <c r="J170" s="75"/>
      <c r="K170" s="70">
        <f>авг.23!K170+сен.23!H170-сен.23!G170</f>
        <v>0</v>
      </c>
    </row>
    <row r="171" spans="1:11">
      <c r="A171" s="138"/>
      <c r="B171" s="143">
        <v>168</v>
      </c>
      <c r="C171" s="69">
        <v>15229</v>
      </c>
      <c r="D171" s="69">
        <v>15279</v>
      </c>
      <c r="E171" s="70">
        <f t="shared" si="4"/>
        <v>50</v>
      </c>
      <c r="F171" s="70">
        <v>6.73</v>
      </c>
      <c r="G171" s="70">
        <f t="shared" si="5"/>
        <v>336.5</v>
      </c>
      <c r="H171" s="70"/>
      <c r="I171" s="168"/>
      <c r="J171" s="75"/>
      <c r="K171" s="70">
        <f>авг.23!K171+сен.23!H171-сен.23!G171</f>
        <v>4262.3999999999996</v>
      </c>
    </row>
    <row r="172" spans="1:11">
      <c r="A172" s="138"/>
      <c r="B172" s="143">
        <v>169</v>
      </c>
      <c r="C172" s="69"/>
      <c r="D172" s="69"/>
      <c r="E172" s="70">
        <f t="shared" si="4"/>
        <v>0</v>
      </c>
      <c r="F172" s="70">
        <v>6.73</v>
      </c>
      <c r="G172" s="70">
        <f t="shared" si="5"/>
        <v>0</v>
      </c>
      <c r="H172" s="70"/>
      <c r="I172" s="168"/>
      <c r="J172" s="75"/>
      <c r="K172" s="70">
        <f>авг.23!K172+сен.23!H172-сен.23!G172</f>
        <v>0</v>
      </c>
    </row>
    <row r="173" spans="1:11" ht="17.25" customHeight="1">
      <c r="A173" s="138"/>
      <c r="B173" s="143">
        <v>170</v>
      </c>
      <c r="C173" s="69">
        <v>2278</v>
      </c>
      <c r="D173" s="69">
        <v>2284</v>
      </c>
      <c r="E173" s="70">
        <f t="shared" si="4"/>
        <v>6</v>
      </c>
      <c r="F173" s="70">
        <v>6.73</v>
      </c>
      <c r="G173" s="70">
        <f t="shared" si="5"/>
        <v>40.380000000000003</v>
      </c>
      <c r="H173" s="70"/>
      <c r="I173" s="168"/>
      <c r="J173" s="75"/>
      <c r="K173" s="70">
        <f>авг.23!K173+сен.23!H173-сен.23!G173</f>
        <v>-343.23</v>
      </c>
    </row>
    <row r="174" spans="1:11">
      <c r="A174" s="138"/>
      <c r="B174" s="143">
        <v>171</v>
      </c>
      <c r="C174" s="69">
        <v>19180</v>
      </c>
      <c r="D174" s="69">
        <v>19481</v>
      </c>
      <c r="E174" s="70">
        <f t="shared" si="4"/>
        <v>301</v>
      </c>
      <c r="F174" s="70">
        <v>6.73</v>
      </c>
      <c r="G174" s="70">
        <f t="shared" si="5"/>
        <v>2025.73</v>
      </c>
      <c r="H174" s="70">
        <v>6500</v>
      </c>
      <c r="I174" s="168">
        <v>114573</v>
      </c>
      <c r="J174" s="75">
        <v>45197</v>
      </c>
      <c r="K174" s="70">
        <f>авг.23!K174+сен.23!H174-сен.23!G174</f>
        <v>1041.1899999999987</v>
      </c>
    </row>
    <row r="175" spans="1:11">
      <c r="A175" s="138"/>
      <c r="B175" s="143">
        <v>172</v>
      </c>
      <c r="C175" s="69">
        <v>46470</v>
      </c>
      <c r="D175" s="69">
        <v>46558</v>
      </c>
      <c r="E175" s="70">
        <f t="shared" si="4"/>
        <v>88</v>
      </c>
      <c r="F175" s="70">
        <v>6.73</v>
      </c>
      <c r="G175" s="70">
        <f t="shared" si="5"/>
        <v>592.24</v>
      </c>
      <c r="H175" s="70"/>
      <c r="I175" s="168"/>
      <c r="J175" s="75"/>
      <c r="K175" s="70">
        <f>авг.23!K175+сен.23!H175-сен.23!G175</f>
        <v>26077.679999999997</v>
      </c>
    </row>
    <row r="176" spans="1:11">
      <c r="A176" s="138"/>
      <c r="B176" s="143">
        <v>173</v>
      </c>
      <c r="C176" s="69">
        <v>118694</v>
      </c>
      <c r="D176" s="69">
        <v>119382</v>
      </c>
      <c r="E176" s="70">
        <f t="shared" si="4"/>
        <v>688</v>
      </c>
      <c r="F176" s="112">
        <v>4.71</v>
      </c>
      <c r="G176" s="70">
        <f t="shared" si="5"/>
        <v>3240.48</v>
      </c>
      <c r="H176" s="70">
        <v>3300</v>
      </c>
      <c r="I176" s="168">
        <v>860984</v>
      </c>
      <c r="J176" s="75">
        <v>45180</v>
      </c>
      <c r="K176" s="70">
        <f>авг.23!K176+сен.23!H176-сен.23!G176</f>
        <v>6285.25</v>
      </c>
    </row>
    <row r="177" spans="1:11">
      <c r="A177" s="138"/>
      <c r="B177" s="143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70">
        <f t="shared" si="5"/>
        <v>0</v>
      </c>
      <c r="H177" s="70"/>
      <c r="I177" s="168"/>
      <c r="J177" s="75"/>
      <c r="K177" s="70">
        <f>авг.23!K177+сен.23!H177-сен.23!G177</f>
        <v>-20.190000000000001</v>
      </c>
    </row>
    <row r="178" spans="1:11">
      <c r="A178" s="138"/>
      <c r="B178" s="143">
        <f>175</f>
        <v>175</v>
      </c>
      <c r="C178" s="69">
        <v>4470</v>
      </c>
      <c r="D178" s="69">
        <v>4473</v>
      </c>
      <c r="E178" s="70">
        <f t="shared" si="4"/>
        <v>3</v>
      </c>
      <c r="F178" s="70">
        <v>6.73</v>
      </c>
      <c r="G178" s="70">
        <f t="shared" si="5"/>
        <v>20.190000000000001</v>
      </c>
      <c r="H178" s="70"/>
      <c r="I178" s="168"/>
      <c r="J178" s="75"/>
      <c r="K178" s="70">
        <f>авг.23!K178+сен.23!H178-сен.23!G178</f>
        <v>-1031.2700000000002</v>
      </c>
    </row>
    <row r="179" spans="1:11">
      <c r="A179" s="138"/>
      <c r="B179" s="143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70">
        <f t="shared" si="5"/>
        <v>0</v>
      </c>
      <c r="H179" s="70"/>
      <c r="I179" s="168"/>
      <c r="J179" s="75"/>
      <c r="K179" s="70">
        <f>авг.23!K179+сен.23!H179-сен.23!G179</f>
        <v>-20.190000000000001</v>
      </c>
    </row>
    <row r="180" spans="1:11">
      <c r="A180" s="138"/>
      <c r="B180" s="143">
        <v>177</v>
      </c>
      <c r="C180" s="69">
        <v>4951</v>
      </c>
      <c r="D180" s="69">
        <v>4951</v>
      </c>
      <c r="E180" s="70">
        <f t="shared" si="4"/>
        <v>0</v>
      </c>
      <c r="F180" s="70">
        <v>6.73</v>
      </c>
      <c r="G180" s="70">
        <f t="shared" si="5"/>
        <v>0</v>
      </c>
      <c r="H180" s="70"/>
      <c r="I180" s="168"/>
      <c r="J180" s="75"/>
      <c r="K180" s="70">
        <f>авг.23!K180+сен.23!H180-сен.23!G180</f>
        <v>-15384.78</v>
      </c>
    </row>
    <row r="181" spans="1:11">
      <c r="A181" s="138"/>
      <c r="B181" s="143">
        <v>178</v>
      </c>
      <c r="C181" s="69"/>
      <c r="D181" s="69"/>
      <c r="E181" s="70">
        <f t="shared" si="4"/>
        <v>0</v>
      </c>
      <c r="F181" s="70">
        <v>6.73</v>
      </c>
      <c r="G181" s="70">
        <f t="shared" si="5"/>
        <v>0</v>
      </c>
      <c r="H181" s="70"/>
      <c r="I181" s="168"/>
      <c r="J181" s="75"/>
      <c r="K181" s="70">
        <f>авг.23!K181+сен.23!H181-сен.23!G181</f>
        <v>0</v>
      </c>
    </row>
    <row r="182" spans="1:11">
      <c r="A182" s="138"/>
      <c r="B182" s="143">
        <v>179</v>
      </c>
      <c r="C182" s="69"/>
      <c r="D182" s="69"/>
      <c r="E182" s="70">
        <f t="shared" si="4"/>
        <v>0</v>
      </c>
      <c r="F182" s="70">
        <v>6.73</v>
      </c>
      <c r="G182" s="70">
        <f t="shared" si="5"/>
        <v>0</v>
      </c>
      <c r="H182" s="70"/>
      <c r="I182" s="168"/>
      <c r="J182" s="75"/>
      <c r="K182" s="70">
        <f>авг.23!K182+сен.23!H182-сен.23!G182</f>
        <v>0</v>
      </c>
    </row>
    <row r="183" spans="1:11">
      <c r="A183" s="138"/>
      <c r="B183" s="143">
        <v>180</v>
      </c>
      <c r="C183" s="69"/>
      <c r="D183" s="69"/>
      <c r="E183" s="70">
        <f t="shared" si="4"/>
        <v>0</v>
      </c>
      <c r="F183" s="70">
        <v>6.73</v>
      </c>
      <c r="G183" s="70">
        <f t="shared" si="5"/>
        <v>0</v>
      </c>
      <c r="H183" s="70"/>
      <c r="I183" s="168"/>
      <c r="J183" s="75"/>
      <c r="K183" s="70">
        <f>авг.23!K183+сен.23!H183-сен.23!G183</f>
        <v>0</v>
      </c>
    </row>
    <row r="184" spans="1:11">
      <c r="A184" s="138"/>
      <c r="B184" s="143">
        <v>181</v>
      </c>
      <c r="C184" s="69"/>
      <c r="D184" s="69"/>
      <c r="E184" s="70">
        <f t="shared" si="4"/>
        <v>0</v>
      </c>
      <c r="F184" s="70">
        <v>6.73</v>
      </c>
      <c r="G184" s="70">
        <f t="shared" si="5"/>
        <v>0</v>
      </c>
      <c r="H184" s="70"/>
      <c r="I184" s="168"/>
      <c r="J184" s="75"/>
      <c r="K184" s="70">
        <f>авг.23!K184+сен.23!H184-сен.23!G184</f>
        <v>0</v>
      </c>
    </row>
    <row r="185" spans="1:11">
      <c r="A185" s="138"/>
      <c r="B185" s="143">
        <v>182</v>
      </c>
      <c r="C185" s="69"/>
      <c r="D185" s="69"/>
      <c r="E185" s="70">
        <f t="shared" si="4"/>
        <v>0</v>
      </c>
      <c r="F185" s="70">
        <v>6.73</v>
      </c>
      <c r="G185" s="70">
        <f t="shared" si="5"/>
        <v>0</v>
      </c>
      <c r="H185" s="70"/>
      <c r="I185" s="168"/>
      <c r="J185" s="75"/>
      <c r="K185" s="70">
        <f>авг.23!K185+сен.23!H185-сен.23!G185</f>
        <v>0</v>
      </c>
    </row>
    <row r="186" spans="1:11">
      <c r="A186" s="138"/>
      <c r="B186" s="143">
        <v>183</v>
      </c>
      <c r="C186" s="69">
        <v>5</v>
      </c>
      <c r="D186" s="69">
        <v>5</v>
      </c>
      <c r="E186" s="70">
        <f t="shared" si="4"/>
        <v>0</v>
      </c>
      <c r="F186" s="70">
        <v>6.73</v>
      </c>
      <c r="G186" s="70">
        <f t="shared" si="5"/>
        <v>0</v>
      </c>
      <c r="H186" s="70"/>
      <c r="I186" s="168"/>
      <c r="J186" s="75"/>
      <c r="K186" s="70">
        <f>авг.23!K186+сен.23!H186-сен.23!G186</f>
        <v>-26.92</v>
      </c>
    </row>
    <row r="187" spans="1:11">
      <c r="A187" s="138"/>
      <c r="B187" s="143">
        <v>184</v>
      </c>
      <c r="C187" s="69"/>
      <c r="D187" s="69"/>
      <c r="E187" s="70">
        <f t="shared" si="4"/>
        <v>0</v>
      </c>
      <c r="F187" s="70">
        <v>6.73</v>
      </c>
      <c r="G187" s="70">
        <f t="shared" si="5"/>
        <v>0</v>
      </c>
      <c r="H187" s="70"/>
      <c r="I187" s="168"/>
      <c r="J187" s="75"/>
      <c r="K187" s="70">
        <f>авг.23!K187+сен.23!H187-сен.23!G187</f>
        <v>0</v>
      </c>
    </row>
    <row r="188" spans="1:11">
      <c r="A188" s="138"/>
      <c r="B188" s="143">
        <v>185</v>
      </c>
      <c r="C188" s="69"/>
      <c r="D188" s="69"/>
      <c r="E188" s="70">
        <f t="shared" si="4"/>
        <v>0</v>
      </c>
      <c r="F188" s="70">
        <v>6.73</v>
      </c>
      <c r="G188" s="70">
        <f t="shared" si="5"/>
        <v>0</v>
      </c>
      <c r="H188" s="70"/>
      <c r="I188" s="168"/>
      <c r="J188" s="75"/>
      <c r="K188" s="70">
        <f>авг.23!K188+сен.23!H188-сен.23!G188</f>
        <v>0</v>
      </c>
    </row>
    <row r="189" spans="1:11">
      <c r="A189" s="138"/>
      <c r="B189" s="143">
        <v>186</v>
      </c>
      <c r="C189" s="69"/>
      <c r="D189" s="69"/>
      <c r="E189" s="70">
        <f t="shared" si="4"/>
        <v>0</v>
      </c>
      <c r="F189" s="70">
        <v>6.73</v>
      </c>
      <c r="G189" s="70">
        <f t="shared" si="5"/>
        <v>0</v>
      </c>
      <c r="H189" s="70"/>
      <c r="I189" s="168"/>
      <c r="J189" s="75"/>
      <c r="K189" s="70">
        <f>авг.23!K189+сен.23!H189-сен.23!G189</f>
        <v>0</v>
      </c>
    </row>
    <row r="190" spans="1:11">
      <c r="A190" s="138"/>
      <c r="B190" s="143">
        <v>187</v>
      </c>
      <c r="C190" s="69">
        <v>16580</v>
      </c>
      <c r="D190" s="69">
        <v>16743</v>
      </c>
      <c r="E190" s="70">
        <f t="shared" si="4"/>
        <v>163</v>
      </c>
      <c r="F190" s="70">
        <v>6.73</v>
      </c>
      <c r="G190" s="70">
        <f t="shared" si="5"/>
        <v>1096.99</v>
      </c>
      <c r="H190" s="70">
        <v>2530.48</v>
      </c>
      <c r="I190" s="168">
        <v>759834</v>
      </c>
      <c r="J190" s="75">
        <v>45181</v>
      </c>
      <c r="K190" s="70">
        <f>авг.23!K190+сен.23!H190-сен.23!G190</f>
        <v>7463.5700000000015</v>
      </c>
    </row>
    <row r="191" spans="1:11">
      <c r="A191" s="138"/>
      <c r="B191" s="143">
        <v>188</v>
      </c>
      <c r="C191" s="69">
        <v>3884</v>
      </c>
      <c r="D191" s="69">
        <v>3884</v>
      </c>
      <c r="E191" s="70">
        <f t="shared" si="4"/>
        <v>0</v>
      </c>
      <c r="F191" s="70">
        <v>6.73</v>
      </c>
      <c r="G191" s="70">
        <f t="shared" si="5"/>
        <v>0</v>
      </c>
      <c r="H191" s="70"/>
      <c r="I191" s="168"/>
      <c r="J191" s="75"/>
      <c r="K191" s="70">
        <f>авг.23!K191+сен.23!H191-сен.23!G191</f>
        <v>-4758.1100000000006</v>
      </c>
    </row>
    <row r="192" spans="1:11">
      <c r="A192" s="138"/>
      <c r="B192" s="143">
        <v>189</v>
      </c>
      <c r="C192" s="69">
        <v>4551</v>
      </c>
      <c r="D192" s="69">
        <v>4614</v>
      </c>
      <c r="E192" s="70">
        <f t="shared" si="4"/>
        <v>63</v>
      </c>
      <c r="F192" s="70">
        <v>6.73</v>
      </c>
      <c r="G192" s="70">
        <f t="shared" si="5"/>
        <v>423.99</v>
      </c>
      <c r="H192" s="70"/>
      <c r="I192" s="168"/>
      <c r="J192" s="75"/>
      <c r="K192" s="70">
        <f>авг.23!K192+сен.23!H192-сен.23!G192</f>
        <v>-1828.9700000000003</v>
      </c>
    </row>
    <row r="193" spans="1:11">
      <c r="A193" s="138"/>
      <c r="B193" s="143">
        <v>190</v>
      </c>
      <c r="C193" s="69"/>
      <c r="D193" s="69"/>
      <c r="E193" s="70">
        <f t="shared" si="4"/>
        <v>0</v>
      </c>
      <c r="F193" s="70">
        <v>6.73</v>
      </c>
      <c r="G193" s="70">
        <f t="shared" si="5"/>
        <v>0</v>
      </c>
      <c r="H193" s="70"/>
      <c r="I193" s="168"/>
      <c r="J193" s="75"/>
      <c r="K193" s="70">
        <f>авг.23!K193+сен.23!H193-сен.23!G193</f>
        <v>0</v>
      </c>
    </row>
    <row r="194" spans="1:11">
      <c r="A194" s="138"/>
      <c r="B194" s="143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авг.23!K194+сен.23!H194-сен.23!G194</f>
        <v>0</v>
      </c>
    </row>
    <row r="195" spans="1:11">
      <c r="A195" s="138"/>
      <c r="B195" s="143">
        <v>192</v>
      </c>
      <c r="C195" s="69">
        <v>5957</v>
      </c>
      <c r="D195" s="69">
        <v>6127</v>
      </c>
      <c r="E195" s="70">
        <f t="shared" si="4"/>
        <v>170</v>
      </c>
      <c r="F195" s="70">
        <v>6.73</v>
      </c>
      <c r="G195" s="70">
        <f t="shared" si="5"/>
        <v>1144.1000000000001</v>
      </c>
      <c r="H195" s="70">
        <v>1346</v>
      </c>
      <c r="I195" s="168">
        <v>236246</v>
      </c>
      <c r="J195" s="75">
        <v>45181</v>
      </c>
      <c r="K195" s="70">
        <f>авг.23!K195+сен.23!H195-сен.23!G195</f>
        <v>-723.84000000000037</v>
      </c>
    </row>
    <row r="196" spans="1:11">
      <c r="A196" s="138"/>
      <c r="B196" s="143">
        <v>193</v>
      </c>
      <c r="C196" s="69">
        <v>8372</v>
      </c>
      <c r="D196" s="69">
        <v>8450</v>
      </c>
      <c r="E196" s="70">
        <f t="shared" si="4"/>
        <v>78</v>
      </c>
      <c r="F196" s="70">
        <v>6.73</v>
      </c>
      <c r="G196" s="70">
        <f t="shared" si="5"/>
        <v>524.94000000000005</v>
      </c>
      <c r="H196" s="70">
        <v>1000</v>
      </c>
      <c r="I196" s="168">
        <v>365480</v>
      </c>
      <c r="J196" s="75">
        <v>45173</v>
      </c>
      <c r="K196" s="70">
        <f>авг.23!K196+сен.23!H196-сен.23!G196</f>
        <v>359.46999999999957</v>
      </c>
    </row>
    <row r="197" spans="1:11">
      <c r="A197" s="138"/>
      <c r="B197" s="143">
        <v>194</v>
      </c>
      <c r="C197" s="69">
        <v>6598</v>
      </c>
      <c r="D197" s="69">
        <v>6677</v>
      </c>
      <c r="E197" s="70">
        <f t="shared" si="4"/>
        <v>79</v>
      </c>
      <c r="F197" s="70">
        <v>6.73</v>
      </c>
      <c r="G197" s="70">
        <f t="shared" si="5"/>
        <v>531.67000000000007</v>
      </c>
      <c r="H197" s="70"/>
      <c r="I197" s="168"/>
      <c r="J197" s="75"/>
      <c r="K197" s="70">
        <f>авг.23!K197+сен.23!H197-сен.23!G197</f>
        <v>-4018.5900000000006</v>
      </c>
    </row>
    <row r="198" spans="1:11">
      <c r="A198" s="138"/>
      <c r="B198" s="143">
        <v>195</v>
      </c>
      <c r="C198" s="69"/>
      <c r="D198" s="69"/>
      <c r="E198" s="70">
        <f t="shared" si="4"/>
        <v>0</v>
      </c>
      <c r="F198" s="70">
        <v>6.73</v>
      </c>
      <c r="G198" s="70">
        <f t="shared" si="5"/>
        <v>0</v>
      </c>
      <c r="H198" s="70"/>
      <c r="I198" s="168"/>
      <c r="J198" s="75"/>
      <c r="K198" s="70">
        <f>авг.23!K198+сен.23!H198-сен.23!G198</f>
        <v>0</v>
      </c>
    </row>
    <row r="199" spans="1:11">
      <c r="A199" s="138"/>
      <c r="B199" s="143">
        <v>196</v>
      </c>
      <c r="C199" s="69">
        <v>292</v>
      </c>
      <c r="D199" s="69">
        <v>292</v>
      </c>
      <c r="E199" s="70">
        <f t="shared" si="4"/>
        <v>0</v>
      </c>
      <c r="F199" s="70">
        <v>6.73</v>
      </c>
      <c r="G199" s="70">
        <f t="shared" si="5"/>
        <v>0</v>
      </c>
      <c r="H199" s="70">
        <v>20.190000000000001</v>
      </c>
      <c r="I199" s="168">
        <v>746061</v>
      </c>
      <c r="J199" s="75">
        <v>45187</v>
      </c>
      <c r="K199" s="70">
        <f>авг.23!K199+сен.23!H199-сен.23!G199</f>
        <v>23.720000000000027</v>
      </c>
    </row>
    <row r="200" spans="1:11">
      <c r="A200" s="138"/>
      <c r="B200" s="143">
        <v>197</v>
      </c>
      <c r="C200" s="69"/>
      <c r="D200" s="69"/>
      <c r="E200" s="70">
        <f t="shared" si="4"/>
        <v>0</v>
      </c>
      <c r="F200" s="70">
        <v>6.73</v>
      </c>
      <c r="G200" s="70">
        <f t="shared" si="5"/>
        <v>0</v>
      </c>
      <c r="H200" s="70"/>
      <c r="I200" s="168"/>
      <c r="J200" s="75"/>
      <c r="K200" s="70">
        <f>авг.23!K200+сен.23!H200-сен.23!G200</f>
        <v>0</v>
      </c>
    </row>
    <row r="201" spans="1:11">
      <c r="A201" s="138"/>
      <c r="B201" s="143">
        <v>198</v>
      </c>
      <c r="C201" s="69"/>
      <c r="D201" s="69"/>
      <c r="E201" s="70">
        <f t="shared" si="4"/>
        <v>0</v>
      </c>
      <c r="F201" s="70">
        <v>6.73</v>
      </c>
      <c r="G201" s="70">
        <f t="shared" si="5"/>
        <v>0</v>
      </c>
      <c r="H201" s="70"/>
      <c r="I201" s="168"/>
      <c r="J201" s="75"/>
      <c r="K201" s="70">
        <f>авг.23!K201+сен.23!H201-сен.23!G201</f>
        <v>0</v>
      </c>
    </row>
    <row r="202" spans="1:11">
      <c r="A202" s="138"/>
      <c r="B202" s="143">
        <v>199</v>
      </c>
      <c r="C202" s="69"/>
      <c r="D202" s="69"/>
      <c r="E202" s="70">
        <f t="shared" si="4"/>
        <v>0</v>
      </c>
      <c r="F202" s="70">
        <v>6.73</v>
      </c>
      <c r="G202" s="70">
        <f t="shared" si="5"/>
        <v>0</v>
      </c>
      <c r="H202" s="70"/>
      <c r="I202" s="168"/>
      <c r="J202" s="75"/>
      <c r="K202" s="70">
        <f>авг.23!K202+сен.23!H202-сен.23!G202</f>
        <v>0</v>
      </c>
    </row>
    <row r="203" spans="1:11">
      <c r="A203" s="138"/>
      <c r="B203" s="143">
        <v>200</v>
      </c>
      <c r="C203" s="69"/>
      <c r="D203" s="69"/>
      <c r="E203" s="70">
        <f t="shared" ref="E203:E266" si="6">D203-C203</f>
        <v>0</v>
      </c>
      <c r="F203" s="70">
        <v>6.73</v>
      </c>
      <c r="G203" s="70">
        <f t="shared" ref="G203:G266" si="7">F203*E203</f>
        <v>0</v>
      </c>
      <c r="H203" s="70"/>
      <c r="I203" s="168"/>
      <c r="J203" s="75"/>
      <c r="K203" s="70">
        <f>авг.23!K203+сен.23!H203-сен.23!G203</f>
        <v>0</v>
      </c>
    </row>
    <row r="204" spans="1:11">
      <c r="A204" s="138"/>
      <c r="B204" s="143">
        <v>201</v>
      </c>
      <c r="C204" s="69">
        <v>1686</v>
      </c>
      <c r="D204" s="69">
        <v>1743</v>
      </c>
      <c r="E204" s="70">
        <f t="shared" si="6"/>
        <v>57</v>
      </c>
      <c r="F204" s="112">
        <v>4.71</v>
      </c>
      <c r="G204" s="70">
        <f t="shared" si="7"/>
        <v>268.46999999999997</v>
      </c>
      <c r="H204" s="70"/>
      <c r="I204" s="168"/>
      <c r="J204" s="75"/>
      <c r="K204" s="70">
        <f>авг.23!K204+сен.23!H204-сен.23!G204</f>
        <v>-8204.82</v>
      </c>
    </row>
    <row r="205" spans="1:11">
      <c r="A205" s="138"/>
      <c r="B205" s="143">
        <v>202</v>
      </c>
      <c r="C205" s="69">
        <v>1108</v>
      </c>
      <c r="D205" s="69">
        <v>1123</v>
      </c>
      <c r="E205" s="70">
        <f t="shared" si="6"/>
        <v>15</v>
      </c>
      <c r="F205" s="70">
        <v>6.73</v>
      </c>
      <c r="G205" s="70">
        <f t="shared" si="7"/>
        <v>100.95</v>
      </c>
      <c r="H205" s="70"/>
      <c r="I205" s="168"/>
      <c r="J205" s="75"/>
      <c r="K205" s="70">
        <f>авг.23!K205+сен.23!H205-сен.23!G205</f>
        <v>-565.32000000000005</v>
      </c>
    </row>
    <row r="206" spans="1:11">
      <c r="A206" s="138"/>
      <c r="B206" s="143">
        <v>203</v>
      </c>
      <c r="C206" s="69">
        <v>1309</v>
      </c>
      <c r="D206" s="69">
        <v>1342</v>
      </c>
      <c r="E206" s="70">
        <f t="shared" si="6"/>
        <v>33</v>
      </c>
      <c r="F206" s="70">
        <v>6.73</v>
      </c>
      <c r="G206" s="70">
        <f t="shared" si="7"/>
        <v>222.09</v>
      </c>
      <c r="H206" s="70"/>
      <c r="I206" s="168"/>
      <c r="J206" s="75"/>
      <c r="K206" s="70">
        <f>авг.23!K206+сен.23!H206-сен.23!G206</f>
        <v>4223.2800000000016</v>
      </c>
    </row>
    <row r="207" spans="1:11">
      <c r="A207" s="138"/>
      <c r="B207" s="143">
        <v>205</v>
      </c>
      <c r="C207" s="69"/>
      <c r="D207" s="69"/>
      <c r="E207" s="70">
        <f t="shared" si="6"/>
        <v>0</v>
      </c>
      <c r="F207" s="70">
        <v>6.73</v>
      </c>
      <c r="G207" s="70">
        <f t="shared" si="7"/>
        <v>0</v>
      </c>
      <c r="H207" s="70"/>
      <c r="I207" s="168"/>
      <c r="J207" s="75"/>
      <c r="K207" s="70">
        <f>авг.23!K207+сен.23!H207-сен.23!G207</f>
        <v>0</v>
      </c>
    </row>
    <row r="208" spans="1:11">
      <c r="A208" s="138"/>
      <c r="B208" s="143">
        <v>206</v>
      </c>
      <c r="C208" s="69"/>
      <c r="D208" s="69"/>
      <c r="E208" s="70">
        <f t="shared" si="6"/>
        <v>0</v>
      </c>
      <c r="F208" s="70">
        <v>6.73</v>
      </c>
      <c r="G208" s="70">
        <f t="shared" si="7"/>
        <v>0</v>
      </c>
      <c r="H208" s="70"/>
      <c r="I208" s="168"/>
      <c r="J208" s="75"/>
      <c r="K208" s="70">
        <f>авг.23!K208+сен.23!H208-сен.23!G208</f>
        <v>0</v>
      </c>
    </row>
    <row r="209" spans="1:11">
      <c r="A209" s="138"/>
      <c r="B209" s="143">
        <v>207</v>
      </c>
      <c r="C209" s="69"/>
      <c r="D209" s="69"/>
      <c r="E209" s="70">
        <f t="shared" si="6"/>
        <v>0</v>
      </c>
      <c r="F209" s="70">
        <v>6.73</v>
      </c>
      <c r="G209" s="70">
        <f t="shared" si="7"/>
        <v>0</v>
      </c>
      <c r="H209" s="70"/>
      <c r="I209" s="168"/>
      <c r="J209" s="75"/>
      <c r="K209" s="70">
        <f>авг.23!K209+сен.23!H209-сен.23!G209</f>
        <v>0</v>
      </c>
    </row>
    <row r="210" spans="1:11">
      <c r="A210" s="138"/>
      <c r="B210" s="143">
        <v>208</v>
      </c>
      <c r="C210" s="69"/>
      <c r="D210" s="69"/>
      <c r="E210" s="70">
        <f t="shared" si="6"/>
        <v>0</v>
      </c>
      <c r="F210" s="70">
        <v>6.73</v>
      </c>
      <c r="G210" s="70">
        <f t="shared" si="7"/>
        <v>0</v>
      </c>
      <c r="H210" s="70"/>
      <c r="I210" s="168"/>
      <c r="J210" s="75"/>
      <c r="K210" s="70">
        <f>авг.23!K210+сен.23!H210-сен.23!G210</f>
        <v>0</v>
      </c>
    </row>
    <row r="211" spans="1:11">
      <c r="A211" s="138"/>
      <c r="B211" s="143">
        <v>209</v>
      </c>
      <c r="C211" s="69">
        <v>5691</v>
      </c>
      <c r="D211" s="69">
        <v>5871</v>
      </c>
      <c r="E211" s="70">
        <f t="shared" si="6"/>
        <v>180</v>
      </c>
      <c r="F211" s="70">
        <v>6.73</v>
      </c>
      <c r="G211" s="70">
        <f t="shared" si="7"/>
        <v>1211.4000000000001</v>
      </c>
      <c r="H211" s="70">
        <v>2543.94</v>
      </c>
      <c r="I211" s="168">
        <v>188507</v>
      </c>
      <c r="J211" s="75">
        <v>45176</v>
      </c>
      <c r="K211" s="70">
        <f>авг.23!K211+сен.23!H211-сен.23!G211</f>
        <v>-922.01000000000067</v>
      </c>
    </row>
    <row r="212" spans="1:11">
      <c r="A212" s="138"/>
      <c r="B212" s="143">
        <v>210</v>
      </c>
      <c r="C212" s="69"/>
      <c r="D212" s="69"/>
      <c r="E212" s="70">
        <f t="shared" si="6"/>
        <v>0</v>
      </c>
      <c r="F212" s="70">
        <v>6.73</v>
      </c>
      <c r="G212" s="70">
        <f t="shared" si="7"/>
        <v>0</v>
      </c>
      <c r="H212" s="70"/>
      <c r="I212" s="168"/>
      <c r="J212" s="75"/>
      <c r="K212" s="70">
        <f>авг.23!K212+сен.23!H212-сен.23!G212</f>
        <v>0</v>
      </c>
    </row>
    <row r="213" spans="1:11">
      <c r="A213" s="138"/>
      <c r="B213" s="143">
        <v>211</v>
      </c>
      <c r="C213" s="69"/>
      <c r="D213" s="69"/>
      <c r="E213" s="70">
        <f t="shared" si="6"/>
        <v>0</v>
      </c>
      <c r="F213" s="70">
        <v>6.73</v>
      </c>
      <c r="G213" s="70">
        <f t="shared" si="7"/>
        <v>0</v>
      </c>
      <c r="H213" s="70"/>
      <c r="I213" s="168"/>
      <c r="J213" s="75"/>
      <c r="K213" s="70">
        <f>авг.23!K213+сен.23!H213-сен.23!G213</f>
        <v>0</v>
      </c>
    </row>
    <row r="214" spans="1:11">
      <c r="A214" s="138"/>
      <c r="B214" s="143">
        <v>212</v>
      </c>
      <c r="C214" s="69">
        <v>139</v>
      </c>
      <c r="D214" s="69">
        <v>189</v>
      </c>
      <c r="E214" s="70">
        <f t="shared" si="6"/>
        <v>50</v>
      </c>
      <c r="F214" s="70">
        <v>6.73</v>
      </c>
      <c r="G214" s="70">
        <f t="shared" si="7"/>
        <v>336.5</v>
      </c>
      <c r="H214" s="70">
        <v>500</v>
      </c>
      <c r="I214" s="168">
        <v>92645</v>
      </c>
      <c r="J214" s="75">
        <v>45181</v>
      </c>
      <c r="K214" s="70">
        <f>авг.23!K214+сен.23!H214-сен.23!G214</f>
        <v>-253.76000000000005</v>
      </c>
    </row>
    <row r="215" spans="1:11">
      <c r="A215" s="138"/>
      <c r="B215" s="143">
        <v>213</v>
      </c>
      <c r="C215" s="69"/>
      <c r="D215" s="69"/>
      <c r="E215" s="70">
        <f t="shared" si="6"/>
        <v>0</v>
      </c>
      <c r="F215" s="70">
        <v>6.73</v>
      </c>
      <c r="G215" s="70">
        <f t="shared" si="7"/>
        <v>0</v>
      </c>
      <c r="H215" s="70"/>
      <c r="I215" s="168"/>
      <c r="J215" s="75"/>
      <c r="K215" s="70">
        <f>авг.23!K215+сен.23!H215-сен.23!G215</f>
        <v>0</v>
      </c>
    </row>
    <row r="216" spans="1:11">
      <c r="A216" s="138"/>
      <c r="B216" s="143">
        <v>214</v>
      </c>
      <c r="C216" s="69"/>
      <c r="D216" s="69"/>
      <c r="E216" s="70">
        <f t="shared" si="6"/>
        <v>0</v>
      </c>
      <c r="F216" s="70">
        <v>6.73</v>
      </c>
      <c r="G216" s="70">
        <f t="shared" si="7"/>
        <v>0</v>
      </c>
      <c r="H216" s="70"/>
      <c r="I216" s="168"/>
      <c r="J216" s="75"/>
      <c r="K216" s="70">
        <f>авг.23!K216+сен.23!H216-сен.23!G216</f>
        <v>0</v>
      </c>
    </row>
    <row r="217" spans="1:11">
      <c r="A217" s="138"/>
      <c r="B217" s="143">
        <v>215</v>
      </c>
      <c r="C217" s="69">
        <v>10</v>
      </c>
      <c r="D217" s="69">
        <v>10</v>
      </c>
      <c r="E217" s="70">
        <f t="shared" si="6"/>
        <v>0</v>
      </c>
      <c r="F217" s="70">
        <v>6.73</v>
      </c>
      <c r="G217" s="70">
        <f t="shared" si="7"/>
        <v>0</v>
      </c>
      <c r="H217" s="70"/>
      <c r="I217" s="168"/>
      <c r="J217" s="75"/>
      <c r="K217" s="70">
        <f>авг.23!K217+сен.23!H217-сен.23!G217</f>
        <v>-33.650000000000006</v>
      </c>
    </row>
    <row r="218" spans="1:11">
      <c r="A218" s="138"/>
      <c r="B218" s="143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70">
        <f t="shared" si="7"/>
        <v>0</v>
      </c>
      <c r="H218" s="70"/>
      <c r="I218" s="168"/>
      <c r="J218" s="75"/>
      <c r="K218" s="70">
        <f>авг.23!K218+сен.23!H218-сен.23!G218</f>
        <v>0</v>
      </c>
    </row>
    <row r="219" spans="1:11">
      <c r="A219" s="77"/>
      <c r="B219" s="143">
        <v>217</v>
      </c>
      <c r="C219" s="69">
        <v>10611</v>
      </c>
      <c r="D219" s="69">
        <v>10803</v>
      </c>
      <c r="E219" s="70">
        <f t="shared" si="6"/>
        <v>192</v>
      </c>
      <c r="F219" s="70">
        <v>6.73</v>
      </c>
      <c r="G219" s="70">
        <f t="shared" si="7"/>
        <v>1292.1600000000001</v>
      </c>
      <c r="H219" s="70">
        <v>800</v>
      </c>
      <c r="I219" s="168">
        <v>885021</v>
      </c>
      <c r="J219" s="75">
        <v>45187</v>
      </c>
      <c r="K219" s="70">
        <f>авг.23!K219+сен.23!H219-сен.23!G219</f>
        <v>-921.45000000000073</v>
      </c>
    </row>
    <row r="220" spans="1:11">
      <c r="A220" s="138"/>
      <c r="B220" s="143">
        <v>218</v>
      </c>
      <c r="C220" s="69"/>
      <c r="D220" s="69"/>
      <c r="E220" s="70">
        <f t="shared" si="6"/>
        <v>0</v>
      </c>
      <c r="F220" s="70">
        <v>6.73</v>
      </c>
      <c r="G220" s="70">
        <f t="shared" si="7"/>
        <v>0</v>
      </c>
      <c r="H220" s="70"/>
      <c r="I220" s="168"/>
      <c r="J220" s="75"/>
      <c r="K220" s="70">
        <f>авг.23!K220+сен.23!H220-сен.23!G220</f>
        <v>0</v>
      </c>
    </row>
    <row r="221" spans="1:11">
      <c r="A221" s="138"/>
      <c r="B221" s="143">
        <v>219</v>
      </c>
      <c r="C221" s="69">
        <v>2699</v>
      </c>
      <c r="D221" s="69">
        <v>2773</v>
      </c>
      <c r="E221" s="70">
        <f t="shared" si="6"/>
        <v>74</v>
      </c>
      <c r="F221" s="70">
        <v>6.73</v>
      </c>
      <c r="G221" s="70">
        <f t="shared" si="7"/>
        <v>498.02000000000004</v>
      </c>
      <c r="H221" s="70"/>
      <c r="I221" s="168"/>
      <c r="J221" s="75"/>
      <c r="K221" s="70">
        <f>авг.23!K221+сен.23!H221-сен.23!G221</f>
        <v>-2624.7000000000003</v>
      </c>
    </row>
    <row r="222" spans="1:11">
      <c r="A222" s="138"/>
      <c r="B222" s="143">
        <v>220</v>
      </c>
      <c r="C222" s="69"/>
      <c r="D222" s="69"/>
      <c r="E222" s="70">
        <f t="shared" si="6"/>
        <v>0</v>
      </c>
      <c r="F222" s="70">
        <v>6.73</v>
      </c>
      <c r="G222" s="70">
        <f t="shared" si="7"/>
        <v>0</v>
      </c>
      <c r="H222" s="70"/>
      <c r="I222" s="168"/>
      <c r="J222" s="75"/>
      <c r="K222" s="70">
        <f>авг.23!K222+сен.23!H222-сен.23!G222</f>
        <v>0</v>
      </c>
    </row>
    <row r="223" spans="1:11">
      <c r="A223" s="138"/>
      <c r="B223" s="143">
        <v>221</v>
      </c>
      <c r="C223" s="69"/>
      <c r="D223" s="69"/>
      <c r="E223" s="70">
        <f t="shared" si="6"/>
        <v>0</v>
      </c>
      <c r="F223" s="70">
        <v>6.73</v>
      </c>
      <c r="G223" s="70">
        <f t="shared" si="7"/>
        <v>0</v>
      </c>
      <c r="H223" s="70"/>
      <c r="I223" s="168"/>
      <c r="J223" s="75"/>
      <c r="K223" s="70">
        <f>авг.23!K223+сен.23!H223-сен.23!G223</f>
        <v>0</v>
      </c>
    </row>
    <row r="224" spans="1:11">
      <c r="A224" s="138"/>
      <c r="B224" s="143">
        <v>222</v>
      </c>
      <c r="C224" s="69"/>
      <c r="D224" s="69"/>
      <c r="E224" s="70">
        <f t="shared" si="6"/>
        <v>0</v>
      </c>
      <c r="F224" s="70">
        <v>6.73</v>
      </c>
      <c r="G224" s="70">
        <f t="shared" si="7"/>
        <v>0</v>
      </c>
      <c r="H224" s="70"/>
      <c r="I224" s="168"/>
      <c r="J224" s="75"/>
      <c r="K224" s="70">
        <f>авг.23!K224+сен.23!H224-сен.23!G224</f>
        <v>0</v>
      </c>
    </row>
    <row r="225" spans="1:11">
      <c r="A225" s="138"/>
      <c r="B225" s="143">
        <v>223</v>
      </c>
      <c r="C225" s="69"/>
      <c r="D225" s="69"/>
      <c r="E225" s="70">
        <f t="shared" si="6"/>
        <v>0</v>
      </c>
      <c r="F225" s="70">
        <v>6.73</v>
      </c>
      <c r="G225" s="70">
        <f t="shared" si="7"/>
        <v>0</v>
      </c>
      <c r="H225" s="70"/>
      <c r="I225" s="168"/>
      <c r="J225" s="75"/>
      <c r="K225" s="70">
        <f>авг.23!K225+сен.23!H225-сен.23!G225</f>
        <v>0</v>
      </c>
    </row>
    <row r="226" spans="1:11">
      <c r="A226" s="138"/>
      <c r="B226" s="143">
        <v>224</v>
      </c>
      <c r="C226" s="69">
        <v>8565</v>
      </c>
      <c r="D226" s="69">
        <v>8829</v>
      </c>
      <c r="E226" s="70">
        <f t="shared" si="6"/>
        <v>264</v>
      </c>
      <c r="F226" s="70">
        <v>6.73</v>
      </c>
      <c r="G226" s="70">
        <f t="shared" si="7"/>
        <v>1776.72</v>
      </c>
      <c r="H226" s="70">
        <v>2800</v>
      </c>
      <c r="I226" s="168">
        <v>170184</v>
      </c>
      <c r="J226" s="75">
        <v>45182</v>
      </c>
      <c r="K226" s="70">
        <f>авг.23!K226+сен.23!H226-сен.23!G226</f>
        <v>-2715.9900000000025</v>
      </c>
    </row>
    <row r="227" spans="1:11">
      <c r="A227" s="138"/>
      <c r="B227" s="143">
        <v>225</v>
      </c>
      <c r="C227" s="69"/>
      <c r="D227" s="69"/>
      <c r="E227" s="70">
        <f t="shared" si="6"/>
        <v>0</v>
      </c>
      <c r="F227" s="70">
        <v>6.73</v>
      </c>
      <c r="G227" s="70">
        <f t="shared" si="7"/>
        <v>0</v>
      </c>
      <c r="H227" s="70"/>
      <c r="I227" s="168"/>
      <c r="J227" s="75"/>
      <c r="K227" s="70">
        <f>авг.23!K227+сен.23!H227-сен.23!G227</f>
        <v>0</v>
      </c>
    </row>
    <row r="228" spans="1:11">
      <c r="A228" s="138"/>
      <c r="B228" s="143">
        <v>226</v>
      </c>
      <c r="C228" s="69"/>
      <c r="D228" s="69"/>
      <c r="E228" s="70">
        <f t="shared" si="6"/>
        <v>0</v>
      </c>
      <c r="F228" s="70">
        <v>6.73</v>
      </c>
      <c r="G228" s="70">
        <f t="shared" si="7"/>
        <v>0</v>
      </c>
      <c r="H228" s="70"/>
      <c r="I228" s="168"/>
      <c r="J228" s="75"/>
      <c r="K228" s="70">
        <f>авг.23!K228+сен.23!H228-сен.23!G228</f>
        <v>0</v>
      </c>
    </row>
    <row r="229" spans="1:11">
      <c r="A229" s="138"/>
      <c r="B229" s="143">
        <v>227</v>
      </c>
      <c r="C229" s="69">
        <v>2839</v>
      </c>
      <c r="D229" s="69">
        <v>2966</v>
      </c>
      <c r="E229" s="70">
        <f t="shared" si="6"/>
        <v>127</v>
      </c>
      <c r="F229" s="70">
        <v>6.73</v>
      </c>
      <c r="G229" s="70">
        <f t="shared" si="7"/>
        <v>854.71</v>
      </c>
      <c r="H229" s="70"/>
      <c r="I229" s="168"/>
      <c r="J229" s="75"/>
      <c r="K229" s="70">
        <f>авг.23!K229+сен.23!H229-сен.23!G229</f>
        <v>-3095.0000000000009</v>
      </c>
    </row>
    <row r="230" spans="1:11">
      <c r="A230" s="138"/>
      <c r="B230" s="143">
        <v>228</v>
      </c>
      <c r="C230" s="69">
        <v>1481</v>
      </c>
      <c r="D230" s="69">
        <v>1505</v>
      </c>
      <c r="E230" s="70">
        <f t="shared" si="6"/>
        <v>24</v>
      </c>
      <c r="F230" s="70">
        <v>6.73</v>
      </c>
      <c r="G230" s="70">
        <f t="shared" si="7"/>
        <v>161.52000000000001</v>
      </c>
      <c r="H230" s="70"/>
      <c r="I230" s="168"/>
      <c r="J230" s="75"/>
      <c r="K230" s="70">
        <f>авг.23!K230+сен.23!H230-сен.23!G230</f>
        <v>-2644.89</v>
      </c>
    </row>
    <row r="231" spans="1:11">
      <c r="A231" s="138"/>
      <c r="B231" s="143">
        <v>229</v>
      </c>
      <c r="C231" s="69">
        <v>1379</v>
      </c>
      <c r="D231" s="69">
        <v>1423</v>
      </c>
      <c r="E231" s="70">
        <f t="shared" si="6"/>
        <v>44</v>
      </c>
      <c r="F231" s="70">
        <v>6.73</v>
      </c>
      <c r="G231" s="70">
        <f t="shared" si="7"/>
        <v>296.12</v>
      </c>
      <c r="H231" s="70">
        <v>1191.21</v>
      </c>
      <c r="I231" s="168">
        <v>14140</v>
      </c>
      <c r="J231" s="75">
        <v>45191</v>
      </c>
      <c r="K231" s="70">
        <f>авг.23!K231+сен.23!H231-сен.23!G231</f>
        <v>-296.12</v>
      </c>
    </row>
    <row r="232" spans="1:11">
      <c r="A232" s="138"/>
      <c r="B232" s="143">
        <v>230</v>
      </c>
      <c r="C232" s="69">
        <v>35</v>
      </c>
      <c r="D232" s="69">
        <v>121</v>
      </c>
      <c r="E232" s="70">
        <f t="shared" si="6"/>
        <v>86</v>
      </c>
      <c r="F232" s="70">
        <v>6.73</v>
      </c>
      <c r="G232" s="70">
        <f t="shared" si="7"/>
        <v>578.78000000000009</v>
      </c>
      <c r="H232" s="70"/>
      <c r="I232" s="168"/>
      <c r="J232" s="75"/>
      <c r="K232" s="70">
        <f>авг.23!K232+сен.23!H232-сен.23!G232</f>
        <v>-307.60000000000014</v>
      </c>
    </row>
    <row r="233" spans="1:11">
      <c r="A233" s="138"/>
      <c r="B233" s="143">
        <v>231</v>
      </c>
      <c r="C233" s="69"/>
      <c r="D233" s="69"/>
      <c r="E233" s="70">
        <f t="shared" si="6"/>
        <v>0</v>
      </c>
      <c r="F233" s="70">
        <v>6.73</v>
      </c>
      <c r="G233" s="70">
        <f t="shared" si="7"/>
        <v>0</v>
      </c>
      <c r="H233" s="70"/>
      <c r="I233" s="168"/>
      <c r="J233" s="75"/>
      <c r="K233" s="70">
        <f>авг.23!K233+сен.23!H233-сен.23!G233</f>
        <v>0</v>
      </c>
    </row>
    <row r="234" spans="1:11">
      <c r="A234" s="138"/>
      <c r="B234" s="143">
        <v>232</v>
      </c>
      <c r="C234" s="69"/>
      <c r="D234" s="69"/>
      <c r="E234" s="70">
        <f t="shared" si="6"/>
        <v>0</v>
      </c>
      <c r="F234" s="70">
        <v>6.73</v>
      </c>
      <c r="G234" s="70">
        <f t="shared" si="7"/>
        <v>0</v>
      </c>
      <c r="H234" s="70"/>
      <c r="I234" s="168"/>
      <c r="J234" s="75"/>
      <c r="K234" s="70">
        <f>авг.23!K234+сен.23!H234-сен.23!G234</f>
        <v>0</v>
      </c>
    </row>
    <row r="235" spans="1:11">
      <c r="A235" s="138"/>
      <c r="B235" s="143">
        <v>233</v>
      </c>
      <c r="C235" s="69"/>
      <c r="D235" s="69"/>
      <c r="E235" s="70">
        <f t="shared" si="6"/>
        <v>0</v>
      </c>
      <c r="F235" s="70">
        <v>6.73</v>
      </c>
      <c r="G235" s="70">
        <f t="shared" si="7"/>
        <v>0</v>
      </c>
      <c r="H235" s="70"/>
      <c r="I235" s="168"/>
      <c r="J235" s="75"/>
      <c r="K235" s="70">
        <f>авг.23!K235+сен.23!H235-сен.23!G235</f>
        <v>0</v>
      </c>
    </row>
    <row r="236" spans="1:11">
      <c r="A236" s="138"/>
      <c r="B236" s="143">
        <v>234</v>
      </c>
      <c r="C236" s="69"/>
      <c r="D236" s="69"/>
      <c r="E236" s="70">
        <f t="shared" si="6"/>
        <v>0</v>
      </c>
      <c r="F236" s="70">
        <v>6.73</v>
      </c>
      <c r="G236" s="70">
        <f t="shared" si="7"/>
        <v>0</v>
      </c>
      <c r="H236" s="70"/>
      <c r="I236" s="168"/>
      <c r="J236" s="75"/>
      <c r="K236" s="70">
        <f>авг.23!K236+сен.23!H236-сен.23!G236</f>
        <v>0</v>
      </c>
    </row>
    <row r="237" spans="1:11">
      <c r="A237" s="138"/>
      <c r="B237" s="143">
        <v>235</v>
      </c>
      <c r="C237" s="69"/>
      <c r="D237" s="69"/>
      <c r="E237" s="70">
        <f t="shared" si="6"/>
        <v>0</v>
      </c>
      <c r="F237" s="70">
        <v>6.73</v>
      </c>
      <c r="G237" s="70">
        <f t="shared" si="7"/>
        <v>0</v>
      </c>
      <c r="H237" s="70"/>
      <c r="I237" s="168"/>
      <c r="J237" s="75"/>
      <c r="K237" s="70">
        <f>авг.23!K237+сен.23!H237-сен.23!G237</f>
        <v>0</v>
      </c>
    </row>
    <row r="238" spans="1:11">
      <c r="A238" s="138"/>
      <c r="B238" s="143">
        <v>236</v>
      </c>
      <c r="C238" s="69"/>
      <c r="D238" s="69"/>
      <c r="E238" s="70">
        <f t="shared" si="6"/>
        <v>0</v>
      </c>
      <c r="F238" s="70">
        <v>6.73</v>
      </c>
      <c r="G238" s="70">
        <f t="shared" si="7"/>
        <v>0</v>
      </c>
      <c r="H238" s="70"/>
      <c r="I238" s="168"/>
      <c r="J238" s="75"/>
      <c r="K238" s="70">
        <f>авг.23!K238+сен.23!H238-сен.23!G238</f>
        <v>0</v>
      </c>
    </row>
    <row r="239" spans="1:11">
      <c r="A239" s="138"/>
      <c r="B239" s="143">
        <v>237</v>
      </c>
      <c r="C239" s="69"/>
      <c r="D239" s="69"/>
      <c r="E239" s="70">
        <f t="shared" si="6"/>
        <v>0</v>
      </c>
      <c r="F239" s="70">
        <v>6.73</v>
      </c>
      <c r="G239" s="70">
        <f t="shared" si="7"/>
        <v>0</v>
      </c>
      <c r="H239" s="70"/>
      <c r="I239" s="168"/>
      <c r="J239" s="75"/>
      <c r="K239" s="70">
        <f>авг.23!K239+сен.23!H239-сен.23!G239</f>
        <v>0</v>
      </c>
    </row>
    <row r="240" spans="1:11">
      <c r="A240" s="138"/>
      <c r="B240" s="143">
        <v>238</v>
      </c>
      <c r="C240" s="69"/>
      <c r="D240" s="69"/>
      <c r="E240" s="70">
        <f t="shared" si="6"/>
        <v>0</v>
      </c>
      <c r="F240" s="70">
        <v>6.73</v>
      </c>
      <c r="G240" s="70">
        <f t="shared" si="7"/>
        <v>0</v>
      </c>
      <c r="H240" s="70"/>
      <c r="I240" s="168"/>
      <c r="J240" s="75"/>
      <c r="K240" s="70">
        <f>авг.23!K240+сен.23!H240-сен.23!G240</f>
        <v>0</v>
      </c>
    </row>
    <row r="241" spans="1:11">
      <c r="A241" s="138"/>
      <c r="B241" s="143">
        <v>239</v>
      </c>
      <c r="C241" s="69"/>
      <c r="D241" s="69"/>
      <c r="E241" s="70">
        <f t="shared" si="6"/>
        <v>0</v>
      </c>
      <c r="F241" s="70">
        <v>6.73</v>
      </c>
      <c r="G241" s="70">
        <f t="shared" si="7"/>
        <v>0</v>
      </c>
      <c r="H241" s="70"/>
      <c r="I241" s="168"/>
      <c r="J241" s="75"/>
      <c r="K241" s="70">
        <f>авг.23!K241+сен.23!H241-сен.23!G241</f>
        <v>0</v>
      </c>
    </row>
    <row r="242" spans="1:11">
      <c r="A242" s="138"/>
      <c r="B242" s="143">
        <v>240</v>
      </c>
      <c r="C242" s="69"/>
      <c r="D242" s="69"/>
      <c r="E242" s="70">
        <f t="shared" si="6"/>
        <v>0</v>
      </c>
      <c r="F242" s="70">
        <v>6.73</v>
      </c>
      <c r="G242" s="70">
        <f t="shared" si="7"/>
        <v>0</v>
      </c>
      <c r="H242" s="70"/>
      <c r="I242" s="168"/>
      <c r="J242" s="75"/>
      <c r="K242" s="70">
        <f>авг.23!K242+сен.23!H242-сен.23!G242</f>
        <v>0</v>
      </c>
    </row>
    <row r="243" spans="1:11">
      <c r="A243" s="138"/>
      <c r="B243" s="143">
        <v>241</v>
      </c>
      <c r="C243" s="69"/>
      <c r="D243" s="69"/>
      <c r="E243" s="70">
        <f t="shared" si="6"/>
        <v>0</v>
      </c>
      <c r="F243" s="70">
        <v>6.73</v>
      </c>
      <c r="G243" s="70">
        <f t="shared" si="7"/>
        <v>0</v>
      </c>
      <c r="H243" s="70"/>
      <c r="I243" s="168"/>
      <c r="J243" s="75"/>
      <c r="K243" s="70">
        <f>авг.23!K243+сен.23!H243-сен.23!G243</f>
        <v>0</v>
      </c>
    </row>
    <row r="244" spans="1:11">
      <c r="A244" s="138"/>
      <c r="B244" s="143">
        <v>242</v>
      </c>
      <c r="C244" s="69">
        <v>38223</v>
      </c>
      <c r="D244" s="69">
        <v>39141</v>
      </c>
      <c r="E244" s="70">
        <f t="shared" si="6"/>
        <v>918</v>
      </c>
      <c r="F244" s="70">
        <v>6.73</v>
      </c>
      <c r="G244" s="70">
        <f t="shared" si="7"/>
        <v>6178.14</v>
      </c>
      <c r="H244" s="70">
        <v>90000</v>
      </c>
      <c r="I244" s="168">
        <v>56473</v>
      </c>
      <c r="J244" s="75">
        <v>45174</v>
      </c>
      <c r="K244" s="70">
        <f>авг.23!K244+сен.23!H244-сен.23!G244</f>
        <v>10478.319999999992</v>
      </c>
    </row>
    <row r="245" spans="1:11">
      <c r="A245" s="138"/>
      <c r="B245" s="143">
        <v>243</v>
      </c>
      <c r="C245" s="69">
        <v>24248</v>
      </c>
      <c r="D245" s="69">
        <v>24313</v>
      </c>
      <c r="E245" s="70">
        <f t="shared" si="6"/>
        <v>65</v>
      </c>
      <c r="F245" s="112">
        <v>4.71</v>
      </c>
      <c r="G245" s="70">
        <f t="shared" si="7"/>
        <v>306.14999999999998</v>
      </c>
      <c r="H245" s="70">
        <v>500</v>
      </c>
      <c r="I245" s="168">
        <v>72107</v>
      </c>
      <c r="J245" s="75">
        <v>45180</v>
      </c>
      <c r="K245" s="70">
        <f>авг.23!K245+сен.23!H245-сен.23!G245</f>
        <v>708.1</v>
      </c>
    </row>
    <row r="246" spans="1:11">
      <c r="A246" s="138"/>
      <c r="B246" s="143">
        <v>244</v>
      </c>
      <c r="C246" s="69"/>
      <c r="D246" s="69"/>
      <c r="E246" s="70">
        <f t="shared" si="6"/>
        <v>0</v>
      </c>
      <c r="F246" s="70">
        <v>6.73</v>
      </c>
      <c r="G246" s="70">
        <f t="shared" si="7"/>
        <v>0</v>
      </c>
      <c r="H246" s="70"/>
      <c r="I246" s="168"/>
      <c r="J246" s="75"/>
      <c r="K246" s="70">
        <f>авг.23!K246+сен.23!H246-сен.23!G246</f>
        <v>0</v>
      </c>
    </row>
    <row r="247" spans="1:11">
      <c r="A247" s="138"/>
      <c r="B247" s="143">
        <v>245</v>
      </c>
      <c r="C247" s="69">
        <v>39758</v>
      </c>
      <c r="D247" s="69">
        <v>39952</v>
      </c>
      <c r="E247" s="70">
        <f t="shared" si="6"/>
        <v>194</v>
      </c>
      <c r="F247" s="112">
        <v>4.71</v>
      </c>
      <c r="G247" s="70">
        <f t="shared" si="7"/>
        <v>913.74</v>
      </c>
      <c r="H247" s="70"/>
      <c r="I247" s="168"/>
      <c r="J247" s="75"/>
      <c r="K247" s="70">
        <f>авг.23!K247+сен.23!H247-сен.23!G247</f>
        <v>-8924.3799999999974</v>
      </c>
    </row>
    <row r="248" spans="1:11">
      <c r="A248" s="138"/>
      <c r="B248" s="143">
        <v>246</v>
      </c>
      <c r="C248" s="69">
        <v>48986</v>
      </c>
      <c r="D248" s="69">
        <v>49447</v>
      </c>
      <c r="E248" s="70">
        <f t="shared" si="6"/>
        <v>461</v>
      </c>
      <c r="F248" s="112">
        <v>4.71</v>
      </c>
      <c r="G248" s="70">
        <f t="shared" si="7"/>
        <v>2171.31</v>
      </c>
      <c r="H248" s="70">
        <v>4000</v>
      </c>
      <c r="I248" s="168">
        <v>424470</v>
      </c>
      <c r="J248" s="75">
        <v>45173</v>
      </c>
      <c r="K248" s="70">
        <f>авг.23!K248+сен.23!H248-сен.23!G248</f>
        <v>4778.8999999999996</v>
      </c>
    </row>
    <row r="249" spans="1:11">
      <c r="A249" s="138"/>
      <c r="B249" s="143">
        <v>247</v>
      </c>
      <c r="C249" s="69"/>
      <c r="D249" s="69"/>
      <c r="E249" s="70">
        <f t="shared" si="6"/>
        <v>0</v>
      </c>
      <c r="F249" s="70">
        <v>6.73</v>
      </c>
      <c r="G249" s="70">
        <f t="shared" si="7"/>
        <v>0</v>
      </c>
      <c r="H249" s="70"/>
      <c r="I249" s="168"/>
      <c r="J249" s="75"/>
      <c r="K249" s="70">
        <f>авг.23!K249+сен.23!H249-сен.23!G249</f>
        <v>0</v>
      </c>
    </row>
    <row r="250" spans="1:11">
      <c r="A250" s="138"/>
      <c r="B250" s="143">
        <v>248</v>
      </c>
      <c r="C250" s="69"/>
      <c r="D250" s="69"/>
      <c r="E250" s="70">
        <f t="shared" si="6"/>
        <v>0</v>
      </c>
      <c r="F250" s="70">
        <v>6.73</v>
      </c>
      <c r="G250" s="70">
        <f t="shared" si="7"/>
        <v>0</v>
      </c>
      <c r="H250" s="70"/>
      <c r="I250" s="168"/>
      <c r="J250" s="75"/>
      <c r="K250" s="70">
        <f>авг.23!K250+сен.23!H250-сен.23!G250</f>
        <v>0</v>
      </c>
    </row>
    <row r="251" spans="1:11">
      <c r="A251" s="138"/>
      <c r="B251" s="143">
        <v>249</v>
      </c>
      <c r="C251" s="69">
        <v>26499</v>
      </c>
      <c r="D251" s="69">
        <v>26738</v>
      </c>
      <c r="E251" s="70">
        <f t="shared" si="6"/>
        <v>239</v>
      </c>
      <c r="F251" s="112">
        <v>0</v>
      </c>
      <c r="G251" s="70">
        <f t="shared" si="7"/>
        <v>0</v>
      </c>
      <c r="H251" s="70"/>
      <c r="I251" s="168"/>
      <c r="J251" s="75"/>
      <c r="K251" s="70">
        <f>авг.23!K251+сен.23!H251-сен.23!G251</f>
        <v>0</v>
      </c>
    </row>
    <row r="252" spans="1:11">
      <c r="A252" s="138"/>
      <c r="B252" s="143">
        <v>250</v>
      </c>
      <c r="C252" s="69">
        <v>5</v>
      </c>
      <c r="D252" s="69">
        <v>5</v>
      </c>
      <c r="E252" s="70">
        <f t="shared" si="6"/>
        <v>0</v>
      </c>
      <c r="F252" s="70">
        <v>6.73</v>
      </c>
      <c r="G252" s="70">
        <f t="shared" si="7"/>
        <v>0</v>
      </c>
      <c r="H252" s="70"/>
      <c r="I252" s="168"/>
      <c r="J252" s="75"/>
      <c r="K252" s="70">
        <f>авг.23!K252+сен.23!H252-сен.23!G252</f>
        <v>-26.92</v>
      </c>
    </row>
    <row r="253" spans="1:11">
      <c r="A253" s="77"/>
      <c r="B253" s="143">
        <v>251</v>
      </c>
      <c r="C253" s="69">
        <v>34608</v>
      </c>
      <c r="D253" s="69">
        <v>34787</v>
      </c>
      <c r="E253" s="70">
        <f t="shared" si="6"/>
        <v>179</v>
      </c>
      <c r="F253" s="112">
        <v>4.71</v>
      </c>
      <c r="G253" s="70">
        <f t="shared" si="7"/>
        <v>843.09</v>
      </c>
      <c r="H253" s="70"/>
      <c r="I253" s="168"/>
      <c r="J253" s="75"/>
      <c r="K253" s="70">
        <f>авг.23!K253+сен.23!H253-сен.23!G253</f>
        <v>-83.50999999999965</v>
      </c>
    </row>
    <row r="254" spans="1:11">
      <c r="A254" s="138"/>
      <c r="B254" s="143">
        <v>252</v>
      </c>
      <c r="C254" s="69">
        <v>5</v>
      </c>
      <c r="D254" s="69">
        <v>5</v>
      </c>
      <c r="E254" s="70">
        <f t="shared" si="6"/>
        <v>0</v>
      </c>
      <c r="F254" s="70">
        <v>6.73</v>
      </c>
      <c r="G254" s="70">
        <f t="shared" si="7"/>
        <v>0</v>
      </c>
      <c r="H254" s="70"/>
      <c r="I254" s="168"/>
      <c r="J254" s="75"/>
      <c r="K254" s="70">
        <f>авг.23!K254+сен.23!H254-сен.23!G254</f>
        <v>-26.92</v>
      </c>
    </row>
    <row r="255" spans="1:11">
      <c r="A255" s="138"/>
      <c r="B255" s="143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70">
        <f t="shared" si="7"/>
        <v>0</v>
      </c>
      <c r="H255" s="70"/>
      <c r="I255" s="168"/>
      <c r="J255" s="75"/>
      <c r="K255" s="70">
        <f>авг.23!K255+сен.23!H255-сен.23!G255</f>
        <v>-6.73</v>
      </c>
    </row>
    <row r="256" spans="1:11">
      <c r="A256" s="138"/>
      <c r="B256" s="143">
        <v>254</v>
      </c>
      <c r="C256" s="69"/>
      <c r="D256" s="69"/>
      <c r="E256" s="70">
        <f t="shared" si="6"/>
        <v>0</v>
      </c>
      <c r="F256" s="70">
        <v>6.73</v>
      </c>
      <c r="G256" s="70">
        <f t="shared" si="7"/>
        <v>0</v>
      </c>
      <c r="H256" s="70"/>
      <c r="I256" s="168"/>
      <c r="J256" s="75"/>
      <c r="K256" s="70">
        <f>авг.23!K256+сен.23!H256-сен.23!G256</f>
        <v>0</v>
      </c>
    </row>
    <row r="257" spans="1:11">
      <c r="A257" s="138"/>
      <c r="B257" s="143">
        <v>256</v>
      </c>
      <c r="C257" s="69">
        <v>1131</v>
      </c>
      <c r="D257" s="69">
        <v>1136</v>
      </c>
      <c r="E257" s="70">
        <f t="shared" si="6"/>
        <v>5</v>
      </c>
      <c r="F257" s="70">
        <v>6.73</v>
      </c>
      <c r="G257" s="70">
        <f t="shared" si="7"/>
        <v>33.650000000000006</v>
      </c>
      <c r="H257" s="70"/>
      <c r="I257" s="168"/>
      <c r="J257" s="75"/>
      <c r="K257" s="70">
        <f>авг.23!K257+сен.23!H257-сен.23!G257</f>
        <v>-118.36000000000067</v>
      </c>
    </row>
    <row r="258" spans="1:11">
      <c r="A258" s="138"/>
      <c r="B258" s="143">
        <v>258</v>
      </c>
      <c r="C258" s="69">
        <v>1127</v>
      </c>
      <c r="D258" s="69">
        <v>1253</v>
      </c>
      <c r="E258" s="70">
        <f t="shared" si="6"/>
        <v>126</v>
      </c>
      <c r="F258" s="141">
        <v>4.71</v>
      </c>
      <c r="G258" s="70">
        <f t="shared" si="7"/>
        <v>593.46</v>
      </c>
      <c r="H258" s="70"/>
      <c r="I258" s="168"/>
      <c r="J258" s="75"/>
      <c r="K258" s="70">
        <f>авг.23!K258+сен.23!H258-сен.23!G258</f>
        <v>-1362.1400000000003</v>
      </c>
    </row>
    <row r="259" spans="1:11">
      <c r="A259" s="138"/>
      <c r="B259" s="143">
        <v>259</v>
      </c>
      <c r="C259" s="69"/>
      <c r="D259" s="69"/>
      <c r="E259" s="70">
        <f t="shared" si="6"/>
        <v>0</v>
      </c>
      <c r="F259" s="70">
        <v>6.73</v>
      </c>
      <c r="G259" s="70">
        <f t="shared" si="7"/>
        <v>0</v>
      </c>
      <c r="H259" s="70"/>
      <c r="I259" s="168"/>
      <c r="J259" s="75"/>
      <c r="K259" s="70">
        <f>авг.23!K259+сен.23!H259-сен.23!G259</f>
        <v>0</v>
      </c>
    </row>
    <row r="260" spans="1:11">
      <c r="A260" s="138"/>
      <c r="B260" s="143">
        <v>260</v>
      </c>
      <c r="C260" s="69">
        <v>62</v>
      </c>
      <c r="D260" s="69">
        <v>67</v>
      </c>
      <c r="E260" s="70">
        <f t="shared" si="6"/>
        <v>5</v>
      </c>
      <c r="F260" s="70">
        <v>6.73</v>
      </c>
      <c r="G260" s="70">
        <f t="shared" si="7"/>
        <v>33.650000000000006</v>
      </c>
      <c r="H260" s="70"/>
      <c r="I260" s="168"/>
      <c r="J260" s="75"/>
      <c r="K260" s="70">
        <f>авг.23!K260+сен.23!H260-сен.23!G260</f>
        <v>592.24000000000012</v>
      </c>
    </row>
    <row r="261" spans="1:11">
      <c r="A261" s="138"/>
      <c r="B261" s="143">
        <v>261</v>
      </c>
      <c r="C261" s="69"/>
      <c r="D261" s="69"/>
      <c r="E261" s="70">
        <f t="shared" si="6"/>
        <v>0</v>
      </c>
      <c r="F261" s="70">
        <v>6.73</v>
      </c>
      <c r="G261" s="70">
        <f t="shared" si="7"/>
        <v>0</v>
      </c>
      <c r="H261" s="70"/>
      <c r="I261" s="168"/>
      <c r="J261" s="75"/>
      <c r="K261" s="70">
        <f>авг.23!K261+сен.23!H261-сен.23!G261</f>
        <v>0</v>
      </c>
    </row>
    <row r="262" spans="1:11">
      <c r="A262" s="138"/>
      <c r="B262" s="143">
        <v>262</v>
      </c>
      <c r="C262" s="69"/>
      <c r="D262" s="69"/>
      <c r="E262" s="70">
        <f t="shared" si="6"/>
        <v>0</v>
      </c>
      <c r="F262" s="70">
        <v>6.73</v>
      </c>
      <c r="G262" s="70">
        <f t="shared" si="7"/>
        <v>0</v>
      </c>
      <c r="H262" s="70"/>
      <c r="I262" s="168"/>
      <c r="J262" s="75"/>
      <c r="K262" s="70">
        <f>авг.23!K262+сен.23!H262-сен.23!G262</f>
        <v>0</v>
      </c>
    </row>
    <row r="263" spans="1:11">
      <c r="A263" s="138"/>
      <c r="B263" s="143">
        <v>263</v>
      </c>
      <c r="C263" s="69"/>
      <c r="D263" s="69"/>
      <c r="E263" s="70">
        <f t="shared" si="6"/>
        <v>0</v>
      </c>
      <c r="F263" s="70">
        <v>6.73</v>
      </c>
      <c r="G263" s="70">
        <f t="shared" si="7"/>
        <v>0</v>
      </c>
      <c r="H263" s="70"/>
      <c r="I263" s="168"/>
      <c r="J263" s="75"/>
      <c r="K263" s="70">
        <f>авг.23!K263+сен.23!H263-сен.23!G263</f>
        <v>0</v>
      </c>
    </row>
    <row r="264" spans="1:11">
      <c r="A264" s="138"/>
      <c r="B264" s="143">
        <v>264</v>
      </c>
      <c r="C264" s="69"/>
      <c r="D264" s="69"/>
      <c r="E264" s="70">
        <f t="shared" si="6"/>
        <v>0</v>
      </c>
      <c r="F264" s="70">
        <v>6.73</v>
      </c>
      <c r="G264" s="70">
        <f t="shared" si="7"/>
        <v>0</v>
      </c>
      <c r="H264" s="70"/>
      <c r="I264" s="168"/>
      <c r="J264" s="75"/>
      <c r="K264" s="70">
        <f>авг.23!K264+сен.23!H264-сен.23!G264</f>
        <v>0</v>
      </c>
    </row>
    <row r="265" spans="1:11">
      <c r="A265" s="138"/>
      <c r="B265" s="143">
        <v>265</v>
      </c>
      <c r="C265" s="69">
        <v>355</v>
      </c>
      <c r="D265" s="69">
        <v>419</v>
      </c>
      <c r="E265" s="70">
        <f t="shared" si="6"/>
        <v>64</v>
      </c>
      <c r="F265" s="70">
        <v>6.73</v>
      </c>
      <c r="G265" s="70">
        <f t="shared" si="7"/>
        <v>430.72</v>
      </c>
      <c r="H265" s="70"/>
      <c r="I265" s="168"/>
      <c r="J265" s="75"/>
      <c r="K265" s="70">
        <f>авг.23!K265+сен.23!H265-сен.23!G265</f>
        <v>-2261.2799999999997</v>
      </c>
    </row>
    <row r="266" spans="1:11">
      <c r="A266" s="138"/>
      <c r="B266" s="143">
        <v>266</v>
      </c>
      <c r="C266" s="69">
        <v>12895</v>
      </c>
      <c r="D266" s="69">
        <v>13066</v>
      </c>
      <c r="E266" s="70">
        <f t="shared" si="6"/>
        <v>171</v>
      </c>
      <c r="F266" s="112">
        <v>4.71</v>
      </c>
      <c r="G266" s="70">
        <f t="shared" si="7"/>
        <v>805.41</v>
      </c>
      <c r="H266" s="70">
        <v>2000</v>
      </c>
      <c r="I266" s="168">
        <v>762160</v>
      </c>
      <c r="J266" s="75">
        <v>45180</v>
      </c>
      <c r="K266" s="70">
        <f>авг.23!K266+сен.23!H266-сен.23!G266</f>
        <v>4127.0300000000007</v>
      </c>
    </row>
    <row r="267" spans="1:11">
      <c r="A267" s="27"/>
      <c r="B267" s="143">
        <v>267</v>
      </c>
      <c r="C267" s="69">
        <v>1261</v>
      </c>
      <c r="D267" s="69">
        <v>1279</v>
      </c>
      <c r="E267" s="70">
        <f t="shared" ref="E267:E331" si="8">D267-C267</f>
        <v>18</v>
      </c>
      <c r="F267" s="70">
        <v>6.73</v>
      </c>
      <c r="G267" s="70">
        <f t="shared" ref="G267:G331" si="9">F267*E267</f>
        <v>121.14000000000001</v>
      </c>
      <c r="H267" s="70"/>
      <c r="I267" s="168"/>
      <c r="J267" s="75"/>
      <c r="K267" s="70">
        <f>авг.23!K267+сен.23!H267-сен.23!G267</f>
        <v>-1640.9300000000005</v>
      </c>
    </row>
    <row r="268" spans="1:11">
      <c r="A268" s="138"/>
      <c r="B268" s="143">
        <v>268</v>
      </c>
      <c r="C268" s="69">
        <v>92499</v>
      </c>
      <c r="D268" s="69">
        <v>92736</v>
      </c>
      <c r="E268" s="70">
        <f t="shared" si="8"/>
        <v>237</v>
      </c>
      <c r="F268" s="112">
        <v>4.71</v>
      </c>
      <c r="G268" s="70">
        <f t="shared" si="9"/>
        <v>1116.27</v>
      </c>
      <c r="H268" s="70"/>
      <c r="I268" s="168"/>
      <c r="J268" s="75"/>
      <c r="K268" s="70">
        <f>авг.23!K268+сен.23!H268-сен.23!G268</f>
        <v>8577.15</v>
      </c>
    </row>
    <row r="269" spans="1:11">
      <c r="A269" s="138"/>
      <c r="B269" s="143">
        <v>269</v>
      </c>
      <c r="C269" s="69">
        <v>124</v>
      </c>
      <c r="D269" s="69">
        <v>124</v>
      </c>
      <c r="E269" s="70">
        <f t="shared" si="8"/>
        <v>0</v>
      </c>
      <c r="F269" s="70">
        <v>6.73</v>
      </c>
      <c r="G269" s="70">
        <f t="shared" si="9"/>
        <v>0</v>
      </c>
      <c r="H269" s="70"/>
      <c r="I269" s="168"/>
      <c r="J269" s="75"/>
      <c r="K269" s="70">
        <f>авг.23!K269+сен.23!H269-сен.23!G269</f>
        <v>0</v>
      </c>
    </row>
    <row r="270" spans="1:11">
      <c r="A270" s="138"/>
      <c r="B270" s="143">
        <v>270</v>
      </c>
      <c r="C270" s="69">
        <v>7516</v>
      </c>
      <c r="D270" s="69">
        <v>7539</v>
      </c>
      <c r="E270" s="70">
        <f t="shared" si="8"/>
        <v>23</v>
      </c>
      <c r="F270" s="70">
        <v>6.73</v>
      </c>
      <c r="G270" s="70">
        <f t="shared" si="9"/>
        <v>154.79000000000002</v>
      </c>
      <c r="H270" s="70"/>
      <c r="I270" s="168"/>
      <c r="J270" s="75"/>
      <c r="K270" s="70">
        <f>авг.23!K270+сен.23!H270-сен.23!G270</f>
        <v>-24302.030000000002</v>
      </c>
    </row>
    <row r="271" spans="1:11">
      <c r="A271" s="138"/>
      <c r="B271" s="143">
        <v>272</v>
      </c>
      <c r="C271" s="69"/>
      <c r="D271" s="69"/>
      <c r="E271" s="70">
        <f t="shared" si="8"/>
        <v>0</v>
      </c>
      <c r="F271" s="70">
        <v>6.73</v>
      </c>
      <c r="G271" s="70">
        <f t="shared" si="9"/>
        <v>0</v>
      </c>
      <c r="H271" s="70"/>
      <c r="I271" s="168"/>
      <c r="J271" s="75"/>
      <c r="K271" s="70">
        <f>авг.23!K271+сен.23!H271-сен.23!G271</f>
        <v>0</v>
      </c>
    </row>
    <row r="272" spans="1:11">
      <c r="A272" s="138"/>
      <c r="B272" s="143">
        <v>273</v>
      </c>
      <c r="C272" s="69">
        <v>20882</v>
      </c>
      <c r="D272" s="69">
        <v>20981</v>
      </c>
      <c r="E272" s="70">
        <f t="shared" si="8"/>
        <v>99</v>
      </c>
      <c r="F272" s="70">
        <v>6.73</v>
      </c>
      <c r="G272" s="70">
        <f t="shared" si="9"/>
        <v>666.2700000000001</v>
      </c>
      <c r="H272" s="70"/>
      <c r="I272" s="168"/>
      <c r="J272" s="75"/>
      <c r="K272" s="70">
        <f>авг.23!K272+сен.23!H272-сен.23!G272</f>
        <v>-86157.46</v>
      </c>
    </row>
    <row r="273" spans="1:11">
      <c r="A273" s="138"/>
      <c r="B273" s="143">
        <v>274</v>
      </c>
      <c r="C273" s="69">
        <v>60826</v>
      </c>
      <c r="D273" s="69">
        <v>61468</v>
      </c>
      <c r="E273" s="70">
        <f t="shared" si="8"/>
        <v>642</v>
      </c>
      <c r="F273" s="112">
        <v>4.71</v>
      </c>
      <c r="G273" s="70">
        <f t="shared" si="9"/>
        <v>3023.82</v>
      </c>
      <c r="H273" s="70">
        <v>4794.78</v>
      </c>
      <c r="I273" s="168">
        <v>745745</v>
      </c>
      <c r="J273" s="75">
        <v>45187</v>
      </c>
      <c r="K273" s="70">
        <f>авг.23!K273+сен.23!H273-сен.23!G273</f>
        <v>15679.590000000004</v>
      </c>
    </row>
    <row r="274" spans="1:11">
      <c r="A274" s="138"/>
      <c r="B274" s="143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70">
        <f t="shared" si="9"/>
        <v>0</v>
      </c>
      <c r="H274" s="70">
        <v>1000</v>
      </c>
      <c r="I274" s="168">
        <v>940277</v>
      </c>
      <c r="J274" s="75">
        <v>45177</v>
      </c>
      <c r="K274" s="70">
        <f>авг.23!K274+сен.23!H274-сен.23!G274</f>
        <v>8700</v>
      </c>
    </row>
    <row r="275" spans="1:11">
      <c r="A275" s="138"/>
      <c r="B275" s="143">
        <v>276</v>
      </c>
      <c r="C275" s="69">
        <v>82667</v>
      </c>
      <c r="D275" s="69">
        <v>82830</v>
      </c>
      <c r="E275" s="70">
        <f t="shared" si="8"/>
        <v>163</v>
      </c>
      <c r="F275" s="112">
        <v>4.71</v>
      </c>
      <c r="G275" s="70">
        <f t="shared" si="9"/>
        <v>767.73</v>
      </c>
      <c r="H275" s="70">
        <v>5000</v>
      </c>
      <c r="I275" s="168">
        <v>771629</v>
      </c>
      <c r="J275" s="75">
        <v>45173</v>
      </c>
      <c r="K275" s="70">
        <f>авг.23!K275+сен.23!H275-сен.23!G275</f>
        <v>104397.11</v>
      </c>
    </row>
    <row r="276" spans="1:11">
      <c r="A276" s="138"/>
      <c r="B276" s="143">
        <v>277</v>
      </c>
      <c r="C276" s="69"/>
      <c r="D276" s="69"/>
      <c r="E276" s="70">
        <f t="shared" si="8"/>
        <v>0</v>
      </c>
      <c r="F276" s="70">
        <v>6.73</v>
      </c>
      <c r="G276" s="70">
        <f t="shared" si="9"/>
        <v>0</v>
      </c>
      <c r="H276" s="70"/>
      <c r="I276" s="168"/>
      <c r="J276" s="75"/>
      <c r="K276" s="70">
        <f>авг.23!K276+сен.23!H276-сен.23!G276</f>
        <v>0</v>
      </c>
    </row>
    <row r="277" spans="1:11">
      <c r="A277" s="138"/>
      <c r="B277" s="143">
        <v>278</v>
      </c>
      <c r="C277" s="69">
        <v>29164</v>
      </c>
      <c r="D277" s="69">
        <v>29726</v>
      </c>
      <c r="E277" s="70">
        <f t="shared" si="8"/>
        <v>562</v>
      </c>
      <c r="F277" s="70">
        <v>6.73</v>
      </c>
      <c r="G277" s="70">
        <f t="shared" si="9"/>
        <v>3782.26</v>
      </c>
      <c r="H277" s="70"/>
      <c r="I277" s="168"/>
      <c r="J277" s="75"/>
      <c r="K277" s="70">
        <f>авг.23!K277+сен.23!H277-сен.23!G277</f>
        <v>-1353.5000000000014</v>
      </c>
    </row>
    <row r="278" spans="1:11">
      <c r="A278" s="138"/>
      <c r="B278" s="144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70">
        <f t="shared" si="9"/>
        <v>0</v>
      </c>
      <c r="H278" s="70"/>
      <c r="I278" s="168"/>
      <c r="J278" s="75"/>
      <c r="K278" s="70">
        <f>авг.23!K278+сен.23!H278-сен.23!G278</f>
        <v>-195.17000000000002</v>
      </c>
    </row>
    <row r="279" spans="1:11">
      <c r="A279" s="138"/>
      <c r="B279" s="143" t="s">
        <v>29</v>
      </c>
      <c r="C279" s="69">
        <v>47002</v>
      </c>
      <c r="D279" s="69">
        <v>47473</v>
      </c>
      <c r="E279" s="70">
        <f t="shared" si="8"/>
        <v>471</v>
      </c>
      <c r="F279" s="112">
        <v>4.71</v>
      </c>
      <c r="G279" s="70">
        <f t="shared" si="9"/>
        <v>2218.41</v>
      </c>
      <c r="H279" s="70">
        <v>7000</v>
      </c>
      <c r="I279" s="168">
        <v>388998</v>
      </c>
      <c r="J279" s="75">
        <v>45181</v>
      </c>
      <c r="K279" s="70">
        <f>авг.23!K279+сен.23!H279-сен.23!G279</f>
        <v>-3691.0300000000007</v>
      </c>
    </row>
    <row r="280" spans="1:11" s="64" customFormat="1">
      <c r="A280" s="172"/>
      <c r="B280" s="171">
        <v>280</v>
      </c>
      <c r="C280" s="69">
        <v>7724</v>
      </c>
      <c r="D280" s="69">
        <v>7724</v>
      </c>
      <c r="E280" s="70">
        <f t="shared" si="8"/>
        <v>0</v>
      </c>
      <c r="F280" s="71">
        <v>6.73</v>
      </c>
      <c r="G280" s="70">
        <f t="shared" si="9"/>
        <v>0</v>
      </c>
      <c r="H280" s="70"/>
      <c r="I280" s="171"/>
      <c r="J280" s="75"/>
      <c r="K280" s="70">
        <f>авг.23!K280+сен.23!H280-сен.23!G280</f>
        <v>-44545.87</v>
      </c>
    </row>
    <row r="281" spans="1:11">
      <c r="A281" s="138"/>
      <c r="B281" s="143">
        <v>281</v>
      </c>
      <c r="C281" s="69">
        <v>21536</v>
      </c>
      <c r="D281" s="69">
        <v>21685</v>
      </c>
      <c r="E281" s="70">
        <f t="shared" si="8"/>
        <v>149</v>
      </c>
      <c r="F281" s="70">
        <v>6.73</v>
      </c>
      <c r="G281" s="70">
        <f t="shared" si="9"/>
        <v>1002.7700000000001</v>
      </c>
      <c r="H281" s="70">
        <v>2000</v>
      </c>
      <c r="I281" s="168">
        <v>556806</v>
      </c>
      <c r="J281" s="75">
        <v>45170</v>
      </c>
      <c r="K281" s="70">
        <f>авг.23!K281+сен.23!H281-сен.23!G281</f>
        <v>10262.1</v>
      </c>
    </row>
    <row r="282" spans="1:11">
      <c r="A282" s="138"/>
      <c r="B282" s="143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70">
        <f t="shared" si="9"/>
        <v>0</v>
      </c>
      <c r="H282" s="70"/>
      <c r="I282" s="168"/>
      <c r="J282" s="75"/>
      <c r="K282" s="70">
        <f>авг.23!K282+сен.23!H282-сен.23!G282</f>
        <v>0</v>
      </c>
    </row>
    <row r="283" spans="1:11">
      <c r="A283" s="138"/>
      <c r="B283" s="143">
        <v>283</v>
      </c>
      <c r="C283" s="69">
        <v>3556</v>
      </c>
      <c r="D283" s="69">
        <v>3570</v>
      </c>
      <c r="E283" s="70">
        <f t="shared" si="8"/>
        <v>14</v>
      </c>
      <c r="F283" s="70">
        <v>6.73</v>
      </c>
      <c r="G283" s="70">
        <f t="shared" si="9"/>
        <v>94.22</v>
      </c>
      <c r="H283" s="70"/>
      <c r="I283" s="168"/>
      <c r="J283" s="75"/>
      <c r="K283" s="70">
        <f>авг.23!K283+сен.23!H283-сен.23!G283</f>
        <v>-926.7600000000001</v>
      </c>
    </row>
    <row r="284" spans="1:11">
      <c r="A284" s="138"/>
      <c r="B284" s="143">
        <v>284</v>
      </c>
      <c r="C284" s="69">
        <v>5420</v>
      </c>
      <c r="D284" s="69">
        <v>5561</v>
      </c>
      <c r="E284" s="70">
        <f t="shared" si="8"/>
        <v>141</v>
      </c>
      <c r="F284" s="70">
        <v>6.73</v>
      </c>
      <c r="G284" s="70">
        <f t="shared" si="9"/>
        <v>948.93000000000006</v>
      </c>
      <c r="H284" s="70"/>
      <c r="I284" s="168"/>
      <c r="J284" s="75"/>
      <c r="K284" s="70">
        <f>авг.23!K284+сен.23!H284-сен.23!G284</f>
        <v>-7436.6500000000015</v>
      </c>
    </row>
    <row r="285" spans="1:11">
      <c r="A285" s="138"/>
      <c r="B285" s="143">
        <v>285</v>
      </c>
      <c r="C285" s="69">
        <v>81074</v>
      </c>
      <c r="D285" s="69">
        <v>81167</v>
      </c>
      <c r="E285" s="70">
        <f t="shared" si="8"/>
        <v>93</v>
      </c>
      <c r="F285" s="70">
        <v>6.73</v>
      </c>
      <c r="G285" s="70">
        <f t="shared" si="9"/>
        <v>625.89</v>
      </c>
      <c r="H285" s="70">
        <v>5400</v>
      </c>
      <c r="I285" s="168">
        <v>101405</v>
      </c>
      <c r="J285" s="75">
        <v>45174</v>
      </c>
      <c r="K285" s="70">
        <f>авг.23!K285+сен.23!H285-сен.23!G285</f>
        <v>455.90999999999383</v>
      </c>
    </row>
    <row r="286" spans="1:11">
      <c r="A286" s="138"/>
      <c r="B286" s="143">
        <v>286</v>
      </c>
      <c r="C286" s="69">
        <v>96798</v>
      </c>
      <c r="D286" s="69">
        <v>97235</v>
      </c>
      <c r="E286" s="70">
        <f t="shared" si="8"/>
        <v>437</v>
      </c>
      <c r="F286" s="112">
        <v>4.71</v>
      </c>
      <c r="G286" s="70">
        <f t="shared" si="9"/>
        <v>2058.27</v>
      </c>
      <c r="H286" s="70">
        <v>8416.77</v>
      </c>
      <c r="I286" s="168">
        <v>62305</v>
      </c>
      <c r="J286" s="75">
        <v>45195</v>
      </c>
      <c r="K286" s="70">
        <f>авг.23!K286+сен.23!H286-сен.23!G286</f>
        <v>-2058.27</v>
      </c>
    </row>
    <row r="287" spans="1:11">
      <c r="A287" s="138"/>
      <c r="B287" s="143">
        <v>287</v>
      </c>
      <c r="C287" s="69">
        <v>30345</v>
      </c>
      <c r="D287" s="69">
        <v>30427</v>
      </c>
      <c r="E287" s="70">
        <f t="shared" si="8"/>
        <v>82</v>
      </c>
      <c r="F287" s="70">
        <v>6.73</v>
      </c>
      <c r="G287" s="70">
        <f t="shared" si="9"/>
        <v>551.86</v>
      </c>
      <c r="H287" s="70">
        <v>3000</v>
      </c>
      <c r="I287" s="168">
        <v>261643</v>
      </c>
      <c r="J287" s="75">
        <v>45181</v>
      </c>
      <c r="K287" s="70">
        <f>авг.23!K287+сен.23!H287-сен.23!G287</f>
        <v>22068.51</v>
      </c>
    </row>
    <row r="288" spans="1:11">
      <c r="A288" s="138"/>
      <c r="B288" s="143">
        <v>288</v>
      </c>
      <c r="C288" s="69">
        <v>50912</v>
      </c>
      <c r="D288" s="69">
        <v>51043</v>
      </c>
      <c r="E288" s="70">
        <f t="shared" si="8"/>
        <v>131</v>
      </c>
      <c r="F288" s="70">
        <v>6.73</v>
      </c>
      <c r="G288" s="28">
        <f t="shared" si="9"/>
        <v>881.63000000000011</v>
      </c>
      <c r="H288" s="70">
        <v>5000</v>
      </c>
      <c r="I288" s="168">
        <v>945599</v>
      </c>
      <c r="J288" s="75">
        <v>45183</v>
      </c>
      <c r="K288" s="70">
        <f>авг.23!K288+сен.23!H288-сен.23!G288</f>
        <v>3242.7099999999982</v>
      </c>
    </row>
    <row r="289" spans="1:11">
      <c r="A289" s="138"/>
      <c r="B289" s="143">
        <v>289</v>
      </c>
      <c r="C289" s="69">
        <v>3294</v>
      </c>
      <c r="D289" s="69">
        <v>3325</v>
      </c>
      <c r="E289" s="70">
        <f t="shared" si="8"/>
        <v>31</v>
      </c>
      <c r="F289" s="70">
        <v>6.73</v>
      </c>
      <c r="G289" s="70">
        <f t="shared" si="9"/>
        <v>208.63000000000002</v>
      </c>
      <c r="H289" s="70"/>
      <c r="I289" s="168"/>
      <c r="J289" s="75"/>
      <c r="K289" s="70">
        <f>авг.23!K289+сен.23!H289-сен.23!G289</f>
        <v>445.36999999999978</v>
      </c>
    </row>
    <row r="290" spans="1:11">
      <c r="A290" s="138"/>
      <c r="B290" s="143">
        <v>290</v>
      </c>
      <c r="C290" s="69"/>
      <c r="D290" s="69"/>
      <c r="E290" s="70">
        <f t="shared" si="8"/>
        <v>0</v>
      </c>
      <c r="F290" s="70">
        <v>6.73</v>
      </c>
      <c r="G290" s="70">
        <f t="shared" si="9"/>
        <v>0</v>
      </c>
      <c r="H290" s="70"/>
      <c r="I290" s="168"/>
      <c r="J290" s="75"/>
      <c r="K290" s="70">
        <f>авг.23!K290+сен.23!H290-сен.23!G290</f>
        <v>0</v>
      </c>
    </row>
    <row r="291" spans="1:11">
      <c r="A291" s="138"/>
      <c r="B291" s="143">
        <v>291</v>
      </c>
      <c r="C291" s="69"/>
      <c r="D291" s="69"/>
      <c r="E291" s="70">
        <f t="shared" si="8"/>
        <v>0</v>
      </c>
      <c r="F291" s="70">
        <v>6.73</v>
      </c>
      <c r="G291" s="70">
        <f t="shared" si="9"/>
        <v>0</v>
      </c>
      <c r="H291" s="70"/>
      <c r="I291" s="168"/>
      <c r="J291" s="75"/>
      <c r="K291" s="70">
        <f>авг.23!K291+сен.23!H291-сен.23!G291</f>
        <v>0</v>
      </c>
    </row>
    <row r="292" spans="1:11">
      <c r="A292" s="138"/>
      <c r="B292" s="143">
        <v>292</v>
      </c>
      <c r="C292" s="69">
        <v>19030</v>
      </c>
      <c r="D292" s="69">
        <v>19198</v>
      </c>
      <c r="E292" s="70">
        <f t="shared" si="8"/>
        <v>168</v>
      </c>
      <c r="F292" s="112">
        <v>4.71</v>
      </c>
      <c r="G292" s="70">
        <f t="shared" si="9"/>
        <v>791.28</v>
      </c>
      <c r="H292" s="70"/>
      <c r="I292" s="168"/>
      <c r="J292" s="75"/>
      <c r="K292" s="70">
        <f>авг.23!K292+сен.23!H292-сен.23!G292</f>
        <v>-297.26999999999953</v>
      </c>
    </row>
    <row r="293" spans="1:11">
      <c r="A293" s="138"/>
      <c r="B293" s="143">
        <v>293</v>
      </c>
      <c r="C293" s="69"/>
      <c r="D293" s="69"/>
      <c r="E293" s="70">
        <f t="shared" si="8"/>
        <v>0</v>
      </c>
      <c r="F293" s="70">
        <v>6.73</v>
      </c>
      <c r="G293" s="70">
        <f t="shared" si="9"/>
        <v>0</v>
      </c>
      <c r="H293" s="70"/>
      <c r="I293" s="168"/>
      <c r="J293" s="75"/>
      <c r="K293" s="70">
        <f>авг.23!K293+сен.23!H293-сен.23!G293</f>
        <v>0</v>
      </c>
    </row>
    <row r="294" spans="1:11">
      <c r="A294" s="138"/>
      <c r="B294" s="143">
        <v>294</v>
      </c>
      <c r="C294" s="69">
        <v>44751</v>
      </c>
      <c r="D294" s="69">
        <v>44869</v>
      </c>
      <c r="E294" s="70">
        <f t="shared" si="8"/>
        <v>118</v>
      </c>
      <c r="F294" s="70">
        <v>6.73</v>
      </c>
      <c r="G294" s="70">
        <f t="shared" si="9"/>
        <v>794.1400000000001</v>
      </c>
      <c r="H294" s="70"/>
      <c r="I294" s="168"/>
      <c r="J294" s="75"/>
      <c r="K294" s="70">
        <f>авг.23!K294+сен.23!H294-сен.23!G294</f>
        <v>4298.7699999999977</v>
      </c>
    </row>
    <row r="295" spans="1:11">
      <c r="A295" s="138"/>
      <c r="B295" s="143">
        <v>295</v>
      </c>
      <c r="C295" s="69"/>
      <c r="D295" s="69"/>
      <c r="E295" s="70">
        <f t="shared" si="8"/>
        <v>0</v>
      </c>
      <c r="F295" s="70">
        <v>6.73</v>
      </c>
      <c r="G295" s="70">
        <f t="shared" si="9"/>
        <v>0</v>
      </c>
      <c r="H295" s="70"/>
      <c r="I295" s="168"/>
      <c r="J295" s="75"/>
      <c r="K295" s="70">
        <f>авг.23!K295+сен.23!H295-сен.23!G295</f>
        <v>0</v>
      </c>
    </row>
    <row r="296" spans="1:11">
      <c r="A296" s="138"/>
      <c r="B296" s="143">
        <v>296</v>
      </c>
      <c r="C296" s="69"/>
      <c r="D296" s="69"/>
      <c r="E296" s="70">
        <f t="shared" si="8"/>
        <v>0</v>
      </c>
      <c r="F296" s="70">
        <v>6.73</v>
      </c>
      <c r="G296" s="70">
        <f t="shared" si="9"/>
        <v>0</v>
      </c>
      <c r="H296" s="70"/>
      <c r="I296" s="168"/>
      <c r="J296" s="75"/>
      <c r="K296" s="70">
        <f>авг.23!K296+сен.23!H296-сен.23!G296</f>
        <v>0</v>
      </c>
    </row>
    <row r="297" spans="1:11">
      <c r="A297" s="138"/>
      <c r="B297" s="143">
        <v>297</v>
      </c>
      <c r="C297" s="69"/>
      <c r="D297" s="69"/>
      <c r="E297" s="70">
        <f t="shared" si="8"/>
        <v>0</v>
      </c>
      <c r="F297" s="70">
        <v>6.73</v>
      </c>
      <c r="G297" s="70">
        <f t="shared" si="9"/>
        <v>0</v>
      </c>
      <c r="H297" s="70"/>
      <c r="I297" s="168"/>
      <c r="J297" s="75"/>
      <c r="K297" s="70">
        <f>авг.23!K297+сен.23!H297-сен.23!G297</f>
        <v>0</v>
      </c>
    </row>
    <row r="298" spans="1:11">
      <c r="A298" s="138"/>
      <c r="B298" s="143">
        <v>298</v>
      </c>
      <c r="C298" s="69"/>
      <c r="D298" s="69"/>
      <c r="E298" s="70">
        <f t="shared" si="8"/>
        <v>0</v>
      </c>
      <c r="F298" s="70">
        <v>6.73</v>
      </c>
      <c r="G298" s="70">
        <f t="shared" si="9"/>
        <v>0</v>
      </c>
      <c r="H298" s="70"/>
      <c r="I298" s="168"/>
      <c r="J298" s="75"/>
      <c r="K298" s="70">
        <f>авг.23!K298+сен.23!H298-сен.23!G298</f>
        <v>0</v>
      </c>
    </row>
    <row r="299" spans="1:11">
      <c r="A299" s="138"/>
      <c r="B299" s="143">
        <v>299</v>
      </c>
      <c r="C299" s="69"/>
      <c r="D299" s="69"/>
      <c r="E299" s="70">
        <f t="shared" si="8"/>
        <v>0</v>
      </c>
      <c r="F299" s="70">
        <v>6.73</v>
      </c>
      <c r="G299" s="70">
        <f t="shared" si="9"/>
        <v>0</v>
      </c>
      <c r="H299" s="70"/>
      <c r="I299" s="168"/>
      <c r="J299" s="75"/>
      <c r="K299" s="70">
        <f>авг.23!K299+сен.23!H299-сен.23!G299</f>
        <v>0</v>
      </c>
    </row>
    <row r="300" spans="1:11">
      <c r="A300" s="138"/>
      <c r="B300" s="143">
        <v>300</v>
      </c>
      <c r="C300" s="69">
        <v>3448</v>
      </c>
      <c r="D300" s="69">
        <v>3478</v>
      </c>
      <c r="E300" s="70">
        <f t="shared" si="8"/>
        <v>30</v>
      </c>
      <c r="F300" s="70">
        <v>6.73</v>
      </c>
      <c r="G300" s="70">
        <f t="shared" si="9"/>
        <v>201.9</v>
      </c>
      <c r="H300" s="70"/>
      <c r="I300" s="168"/>
      <c r="J300" s="75"/>
      <c r="K300" s="70">
        <f>авг.23!K300+сен.23!H300-сен.23!G300</f>
        <v>-221.69000000000054</v>
      </c>
    </row>
    <row r="301" spans="1:11">
      <c r="A301" s="138"/>
      <c r="B301" s="143">
        <v>301</v>
      </c>
      <c r="C301" s="69">
        <v>39619</v>
      </c>
      <c r="D301" s="69">
        <v>40337</v>
      </c>
      <c r="E301" s="70">
        <f t="shared" si="8"/>
        <v>718</v>
      </c>
      <c r="F301" s="70">
        <v>6.73</v>
      </c>
      <c r="G301" s="70">
        <f t="shared" si="9"/>
        <v>4832.1400000000003</v>
      </c>
      <c r="H301" s="70"/>
      <c r="I301" s="168"/>
      <c r="J301" s="75"/>
      <c r="K301" s="70">
        <f>авг.23!K301+сен.23!H301-сен.23!G301</f>
        <v>34963.32999999998</v>
      </c>
    </row>
    <row r="302" spans="1:11">
      <c r="A302" s="138"/>
      <c r="B302" s="143">
        <v>302</v>
      </c>
      <c r="C302" s="69"/>
      <c r="D302" s="69"/>
      <c r="E302" s="70">
        <f t="shared" si="8"/>
        <v>0</v>
      </c>
      <c r="F302" s="70">
        <v>6.73</v>
      </c>
      <c r="G302" s="70">
        <f t="shared" si="9"/>
        <v>0</v>
      </c>
      <c r="H302" s="70"/>
      <c r="I302" s="168"/>
      <c r="J302" s="75"/>
      <c r="K302" s="70">
        <f>авг.23!K302+сен.23!H302-сен.23!G302</f>
        <v>0</v>
      </c>
    </row>
    <row r="303" spans="1:11">
      <c r="A303" s="138"/>
      <c r="B303" s="143">
        <v>303</v>
      </c>
      <c r="C303" s="69">
        <v>36264</v>
      </c>
      <c r="D303" s="69">
        <v>36873</v>
      </c>
      <c r="E303" s="70">
        <f t="shared" si="8"/>
        <v>609</v>
      </c>
      <c r="F303" s="70">
        <v>6.73</v>
      </c>
      <c r="G303" s="70">
        <f t="shared" si="9"/>
        <v>4098.5700000000006</v>
      </c>
      <c r="H303" s="70">
        <v>5000</v>
      </c>
      <c r="I303" s="168">
        <v>392921</v>
      </c>
      <c r="J303" s="75">
        <v>45188</v>
      </c>
      <c r="K303" s="70">
        <f>авг.23!K303+сен.23!H303-сен.23!G303</f>
        <v>4549.609999999996</v>
      </c>
    </row>
    <row r="304" spans="1:11">
      <c r="A304" s="138"/>
      <c r="B304" s="143">
        <v>304</v>
      </c>
      <c r="C304" s="69">
        <v>24945</v>
      </c>
      <c r="D304" s="69">
        <v>25162</v>
      </c>
      <c r="E304" s="70">
        <f t="shared" si="8"/>
        <v>217</v>
      </c>
      <c r="F304" s="70">
        <v>6.73</v>
      </c>
      <c r="G304" s="70">
        <f t="shared" si="9"/>
        <v>1460.41</v>
      </c>
      <c r="H304" s="70"/>
      <c r="I304" s="168"/>
      <c r="J304" s="75"/>
      <c r="K304" s="70">
        <f>авг.23!K304+сен.23!H304-сен.23!G304</f>
        <v>-8594.2100000000009</v>
      </c>
    </row>
    <row r="305" spans="1:11">
      <c r="A305" s="140"/>
      <c r="B305" s="143">
        <v>305</v>
      </c>
      <c r="C305" s="69">
        <v>1498</v>
      </c>
      <c r="D305" s="69">
        <v>1527</v>
      </c>
      <c r="E305" s="70">
        <f t="shared" si="8"/>
        <v>29</v>
      </c>
      <c r="F305" s="70">
        <v>6.73</v>
      </c>
      <c r="G305" s="70">
        <f t="shared" si="9"/>
        <v>195.17000000000002</v>
      </c>
      <c r="H305" s="70">
        <v>605.70000000000005</v>
      </c>
      <c r="I305" s="168">
        <v>143364</v>
      </c>
      <c r="J305" s="75">
        <v>45190</v>
      </c>
      <c r="K305" s="70">
        <f>авг.23!K305+сен.23!H305-сен.23!G305</f>
        <v>-222.09000000000009</v>
      </c>
    </row>
    <row r="306" spans="1:11">
      <c r="A306" s="138"/>
      <c r="B306" s="143">
        <v>306</v>
      </c>
      <c r="C306" s="69"/>
      <c r="D306" s="69"/>
      <c r="E306" s="70">
        <f t="shared" si="8"/>
        <v>0</v>
      </c>
      <c r="F306" s="70">
        <v>6.73</v>
      </c>
      <c r="G306" s="70">
        <f t="shared" si="9"/>
        <v>0</v>
      </c>
      <c r="H306" s="70"/>
      <c r="I306" s="168"/>
      <c r="J306" s="75"/>
      <c r="K306" s="70">
        <f>авг.23!K306+сен.23!H306-сен.23!G306</f>
        <v>0</v>
      </c>
    </row>
    <row r="307" spans="1:11">
      <c r="A307" s="138"/>
      <c r="B307" s="143">
        <v>307</v>
      </c>
      <c r="C307" s="69"/>
      <c r="D307" s="69"/>
      <c r="E307" s="70">
        <f t="shared" si="8"/>
        <v>0</v>
      </c>
      <c r="F307" s="70">
        <v>6.73</v>
      </c>
      <c r="G307" s="70">
        <f t="shared" si="9"/>
        <v>0</v>
      </c>
      <c r="H307" s="70"/>
      <c r="I307" s="168"/>
      <c r="J307" s="75"/>
      <c r="K307" s="70">
        <f>авг.23!K307+сен.23!H307-сен.23!G307</f>
        <v>0</v>
      </c>
    </row>
    <row r="308" spans="1:11">
      <c r="A308" s="138"/>
      <c r="B308" s="143">
        <v>308</v>
      </c>
      <c r="C308" s="69"/>
      <c r="D308" s="69"/>
      <c r="E308" s="70">
        <f t="shared" si="8"/>
        <v>0</v>
      </c>
      <c r="F308" s="70">
        <v>6.73</v>
      </c>
      <c r="G308" s="70">
        <f t="shared" si="9"/>
        <v>0</v>
      </c>
      <c r="H308" s="70"/>
      <c r="I308" s="168"/>
      <c r="J308" s="75"/>
      <c r="K308" s="70">
        <f>авг.23!K308+сен.23!H308-сен.23!G308</f>
        <v>0</v>
      </c>
    </row>
    <row r="309" spans="1:11">
      <c r="A309" s="138"/>
      <c r="B309" s="143">
        <v>309</v>
      </c>
      <c r="C309" s="69"/>
      <c r="D309" s="69"/>
      <c r="E309" s="70">
        <f t="shared" si="8"/>
        <v>0</v>
      </c>
      <c r="F309" s="70">
        <v>6.73</v>
      </c>
      <c r="G309" s="70">
        <f t="shared" si="9"/>
        <v>0</v>
      </c>
      <c r="H309" s="70"/>
      <c r="I309" s="168"/>
      <c r="J309" s="75"/>
      <c r="K309" s="70">
        <f>авг.23!K309+сен.23!H309-сен.23!G309</f>
        <v>0</v>
      </c>
    </row>
    <row r="310" spans="1:11">
      <c r="A310" s="138"/>
      <c r="B310" s="143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70">
        <f t="shared" si="9"/>
        <v>0</v>
      </c>
      <c r="H310" s="70"/>
      <c r="I310" s="168"/>
      <c r="J310" s="75"/>
      <c r="K310" s="70">
        <f>авг.23!K310+сен.23!H310-сен.23!G310</f>
        <v>0</v>
      </c>
    </row>
    <row r="311" spans="1:11">
      <c r="A311" s="138"/>
      <c r="B311" s="143">
        <v>311</v>
      </c>
      <c r="C311" s="69"/>
      <c r="D311" s="69"/>
      <c r="E311" s="70">
        <f t="shared" si="8"/>
        <v>0</v>
      </c>
      <c r="F311" s="70">
        <v>6.73</v>
      </c>
      <c r="G311" s="70">
        <f t="shared" si="9"/>
        <v>0</v>
      </c>
      <c r="H311" s="70"/>
      <c r="I311" s="168"/>
      <c r="J311" s="75"/>
      <c r="K311" s="70">
        <f>авг.23!K311+сен.23!H311-сен.23!G311</f>
        <v>0</v>
      </c>
    </row>
    <row r="312" spans="1:11">
      <c r="A312" s="138"/>
      <c r="B312" s="143">
        <v>312</v>
      </c>
      <c r="C312" s="69"/>
      <c r="D312" s="69"/>
      <c r="E312" s="70">
        <f t="shared" si="8"/>
        <v>0</v>
      </c>
      <c r="F312" s="70">
        <v>6.73</v>
      </c>
      <c r="G312" s="70">
        <f t="shared" si="9"/>
        <v>0</v>
      </c>
      <c r="H312" s="70"/>
      <c r="I312" s="168"/>
      <c r="J312" s="75"/>
      <c r="K312" s="70">
        <f>авг.23!K312+сен.23!H312-сен.23!G312</f>
        <v>0</v>
      </c>
    </row>
    <row r="313" spans="1:11">
      <c r="A313" s="138"/>
      <c r="B313" s="143">
        <v>313</v>
      </c>
      <c r="C313" s="69">
        <v>8905</v>
      </c>
      <c r="D313" s="69">
        <v>8977</v>
      </c>
      <c r="E313" s="70">
        <f t="shared" si="8"/>
        <v>72</v>
      </c>
      <c r="F313" s="70">
        <v>6.73</v>
      </c>
      <c r="G313" s="70">
        <f t="shared" si="9"/>
        <v>484.56000000000006</v>
      </c>
      <c r="H313" s="70"/>
      <c r="I313" s="168"/>
      <c r="J313" s="75"/>
      <c r="K313" s="70">
        <f>авг.23!K313+сен.23!H313-сен.23!G313</f>
        <v>4280.2799999999925</v>
      </c>
    </row>
    <row r="314" spans="1:11">
      <c r="A314" s="138"/>
      <c r="B314" s="143">
        <v>314</v>
      </c>
      <c r="C314" s="69"/>
      <c r="D314" s="69"/>
      <c r="E314" s="70">
        <f t="shared" si="8"/>
        <v>0</v>
      </c>
      <c r="F314" s="70">
        <v>6.73</v>
      </c>
      <c r="G314" s="70">
        <f t="shared" si="9"/>
        <v>0</v>
      </c>
      <c r="H314" s="70"/>
      <c r="I314" s="168"/>
      <c r="J314" s="75"/>
      <c r="K314" s="70">
        <f>авг.23!K314+сен.23!H314-сен.23!G314</f>
        <v>0</v>
      </c>
    </row>
    <row r="315" spans="1:11">
      <c r="A315" s="138"/>
      <c r="B315" s="143">
        <v>315</v>
      </c>
      <c r="C315" s="69"/>
      <c r="D315" s="69"/>
      <c r="E315" s="70">
        <f t="shared" si="8"/>
        <v>0</v>
      </c>
      <c r="F315" s="70">
        <v>6.73</v>
      </c>
      <c r="G315" s="70">
        <f t="shared" si="9"/>
        <v>0</v>
      </c>
      <c r="H315" s="70"/>
      <c r="I315" s="168"/>
      <c r="J315" s="75"/>
      <c r="K315" s="70">
        <f>авг.23!K315+сен.23!H315-сен.23!G315</f>
        <v>0</v>
      </c>
    </row>
    <row r="316" spans="1:11">
      <c r="A316" s="111"/>
      <c r="B316" s="143">
        <v>316</v>
      </c>
      <c r="C316" s="69">
        <v>43164</v>
      </c>
      <c r="D316" s="69">
        <v>43361</v>
      </c>
      <c r="E316" s="70">
        <f t="shared" si="8"/>
        <v>197</v>
      </c>
      <c r="F316" s="112">
        <v>4.71</v>
      </c>
      <c r="G316" s="70">
        <f t="shared" si="9"/>
        <v>927.87</v>
      </c>
      <c r="H316" s="70"/>
      <c r="I316" s="168"/>
      <c r="J316" s="75"/>
      <c r="K316" s="70">
        <f>авг.23!K316+сен.23!H316-сен.23!G316</f>
        <v>4944.79</v>
      </c>
    </row>
    <row r="317" spans="1:11">
      <c r="A317" s="138"/>
      <c r="B317" s="143">
        <v>317</v>
      </c>
      <c r="C317" s="69">
        <v>7087</v>
      </c>
      <c r="D317" s="69">
        <v>7198</v>
      </c>
      <c r="E317" s="70">
        <f t="shared" si="8"/>
        <v>111</v>
      </c>
      <c r="F317" s="70">
        <v>6.73</v>
      </c>
      <c r="G317" s="70">
        <f t="shared" si="9"/>
        <v>747.03000000000009</v>
      </c>
      <c r="H317" s="70">
        <v>500</v>
      </c>
      <c r="I317" s="168">
        <v>822255</v>
      </c>
      <c r="J317" s="75">
        <v>45180</v>
      </c>
      <c r="K317" s="70">
        <f>авг.23!K317+сен.23!H317-сен.23!G317</f>
        <v>311.01999999999896</v>
      </c>
    </row>
    <row r="318" spans="1:11">
      <c r="A318" s="138"/>
      <c r="B318" s="143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70">
        <f t="shared" si="9"/>
        <v>0</v>
      </c>
      <c r="H318" s="70"/>
      <c r="I318" s="168"/>
      <c r="J318" s="75"/>
      <c r="K318" s="70">
        <f>авг.23!K318+сен.23!H318-сен.23!G318</f>
        <v>0</v>
      </c>
    </row>
    <row r="319" spans="1:11">
      <c r="A319" s="138"/>
      <c r="B319" s="143">
        <v>319</v>
      </c>
      <c r="C319" s="69"/>
      <c r="D319" s="69"/>
      <c r="E319" s="70">
        <f t="shared" si="8"/>
        <v>0</v>
      </c>
      <c r="F319" s="70">
        <v>6.73</v>
      </c>
      <c r="G319" s="70">
        <f t="shared" si="9"/>
        <v>0</v>
      </c>
      <c r="H319" s="70"/>
      <c r="I319" s="168"/>
      <c r="J319" s="75"/>
      <c r="K319" s="70">
        <f>авг.23!K319+сен.23!H319-сен.23!G319</f>
        <v>0</v>
      </c>
    </row>
    <row r="320" spans="1:11">
      <c r="A320" s="138"/>
      <c r="B320" s="143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70">
        <f t="shared" si="9"/>
        <v>0</v>
      </c>
      <c r="H320" s="70"/>
      <c r="I320" s="168"/>
      <c r="J320" s="75"/>
      <c r="K320" s="70">
        <f>авг.23!K320+сен.23!H320-сен.23!G320</f>
        <v>0</v>
      </c>
    </row>
    <row r="321" spans="1:11">
      <c r="A321" s="138"/>
      <c r="B321" s="143">
        <v>321</v>
      </c>
      <c r="C321" s="69"/>
      <c r="D321" s="69"/>
      <c r="E321" s="70">
        <f t="shared" si="8"/>
        <v>0</v>
      </c>
      <c r="F321" s="70">
        <v>6.73</v>
      </c>
      <c r="G321" s="70">
        <f t="shared" si="9"/>
        <v>0</v>
      </c>
      <c r="H321" s="70"/>
      <c r="I321" s="168"/>
      <c r="J321" s="75"/>
      <c r="K321" s="70">
        <f>авг.23!K321+сен.23!H321-сен.23!G321</f>
        <v>0</v>
      </c>
    </row>
    <row r="322" spans="1:11">
      <c r="A322" s="138"/>
      <c r="B322" s="143">
        <v>322</v>
      </c>
      <c r="C322" s="69">
        <v>28388</v>
      </c>
      <c r="D322" s="69">
        <v>28600</v>
      </c>
      <c r="E322" s="70">
        <f t="shared" si="8"/>
        <v>212</v>
      </c>
      <c r="F322" s="70">
        <v>6.73</v>
      </c>
      <c r="G322" s="70">
        <f t="shared" si="9"/>
        <v>1426.76</v>
      </c>
      <c r="H322" s="70"/>
      <c r="I322" s="168"/>
      <c r="J322" s="75"/>
      <c r="K322" s="70">
        <f>авг.23!K322+сен.23!H322-сен.23!G322</f>
        <v>-4545.4800000000032</v>
      </c>
    </row>
    <row r="323" spans="1:11">
      <c r="A323" s="138"/>
      <c r="B323" s="143">
        <v>323</v>
      </c>
      <c r="C323" s="69"/>
      <c r="D323" s="69"/>
      <c r="E323" s="70">
        <f t="shared" si="8"/>
        <v>0</v>
      </c>
      <c r="F323" s="70">
        <v>6.73</v>
      </c>
      <c r="G323" s="70">
        <f t="shared" si="9"/>
        <v>0</v>
      </c>
      <c r="H323" s="70"/>
      <c r="I323" s="168"/>
      <c r="J323" s="75"/>
      <c r="K323" s="70">
        <f>авг.23!K323+сен.23!H323-сен.23!G323</f>
        <v>0</v>
      </c>
    </row>
    <row r="324" spans="1:11">
      <c r="A324" s="138"/>
      <c r="B324" s="143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70">
        <f t="shared" si="9"/>
        <v>0</v>
      </c>
      <c r="H324" s="70"/>
      <c r="I324" s="168"/>
      <c r="J324" s="75"/>
      <c r="K324" s="70">
        <f>авг.23!K324+сен.23!H324-сен.23!G324</f>
        <v>8674.82</v>
      </c>
    </row>
    <row r="325" spans="1:11">
      <c r="A325" s="138"/>
      <c r="B325" s="143">
        <v>325</v>
      </c>
      <c r="C325" s="69"/>
      <c r="D325" s="69"/>
      <c r="E325" s="70">
        <f t="shared" si="8"/>
        <v>0</v>
      </c>
      <c r="F325" s="70">
        <v>6.73</v>
      </c>
      <c r="G325" s="70">
        <f t="shared" si="9"/>
        <v>0</v>
      </c>
      <c r="H325" s="70"/>
      <c r="I325" s="168"/>
      <c r="J325" s="75"/>
      <c r="K325" s="70">
        <f>авг.23!K325+сен.23!H325-сен.23!G325</f>
        <v>0</v>
      </c>
    </row>
    <row r="326" spans="1:11">
      <c r="A326" s="138"/>
      <c r="B326" s="143">
        <v>326</v>
      </c>
      <c r="C326" s="69"/>
      <c r="D326" s="69"/>
      <c r="E326" s="70">
        <f t="shared" si="8"/>
        <v>0</v>
      </c>
      <c r="F326" s="70">
        <v>6.73</v>
      </c>
      <c r="G326" s="70">
        <f t="shared" si="9"/>
        <v>0</v>
      </c>
      <c r="H326" s="70"/>
      <c r="I326" s="168"/>
      <c r="J326" s="75"/>
      <c r="K326" s="70">
        <f>авг.23!K326+сен.23!H326-сен.23!G326</f>
        <v>0</v>
      </c>
    </row>
    <row r="327" spans="1:11">
      <c r="A327" s="138"/>
      <c r="B327" s="143">
        <v>327</v>
      </c>
      <c r="C327" s="69"/>
      <c r="D327" s="69"/>
      <c r="E327" s="70">
        <f t="shared" si="8"/>
        <v>0</v>
      </c>
      <c r="F327" s="70">
        <v>6.73</v>
      </c>
      <c r="G327" s="70">
        <f t="shared" si="9"/>
        <v>0</v>
      </c>
      <c r="H327" s="70"/>
      <c r="I327" s="168"/>
      <c r="J327" s="75"/>
      <c r="K327" s="70">
        <f>авг.23!K327+сен.23!H327-сен.23!G327</f>
        <v>0</v>
      </c>
    </row>
    <row r="328" spans="1:11">
      <c r="A328" s="138"/>
      <c r="B328" s="143">
        <v>328</v>
      </c>
      <c r="C328" s="69">
        <v>10658</v>
      </c>
      <c r="D328" s="69">
        <v>10909</v>
      </c>
      <c r="E328" s="70">
        <f t="shared" si="8"/>
        <v>251</v>
      </c>
      <c r="F328" s="70">
        <v>6.73</v>
      </c>
      <c r="G328" s="70">
        <f t="shared" si="9"/>
        <v>1689.23</v>
      </c>
      <c r="H328" s="70">
        <v>10000</v>
      </c>
      <c r="I328" s="168">
        <v>166636</v>
      </c>
      <c r="J328" s="75">
        <v>45195</v>
      </c>
      <c r="K328" s="70">
        <f>авг.23!K328+сен.23!H328-сен.23!G328</f>
        <v>5612.0799999999981</v>
      </c>
    </row>
    <row r="329" spans="1:11">
      <c r="A329" s="138"/>
      <c r="B329" s="143">
        <v>329</v>
      </c>
      <c r="C329" s="69"/>
      <c r="D329" s="69"/>
      <c r="E329" s="70">
        <f t="shared" si="8"/>
        <v>0</v>
      </c>
      <c r="F329" s="70">
        <v>6.73</v>
      </c>
      <c r="G329" s="70">
        <f t="shared" si="9"/>
        <v>0</v>
      </c>
      <c r="H329" s="70"/>
      <c r="I329" s="168"/>
      <c r="J329" s="75"/>
      <c r="K329" s="70">
        <f>авг.23!K329+сен.23!H329-сен.23!G329</f>
        <v>0</v>
      </c>
    </row>
    <row r="330" spans="1:11">
      <c r="A330" s="138"/>
      <c r="B330" s="143">
        <v>330</v>
      </c>
      <c r="C330" s="69">
        <v>6367</v>
      </c>
      <c r="D330" s="69">
        <v>6460</v>
      </c>
      <c r="E330" s="70">
        <f t="shared" si="8"/>
        <v>93</v>
      </c>
      <c r="F330" s="70">
        <v>6.73</v>
      </c>
      <c r="G330" s="70">
        <f t="shared" si="9"/>
        <v>625.89</v>
      </c>
      <c r="H330" s="70">
        <v>2234.36</v>
      </c>
      <c r="I330" s="168">
        <v>696108</v>
      </c>
      <c r="J330" s="75">
        <v>45180</v>
      </c>
      <c r="K330" s="70">
        <f>авг.23!K330+сен.23!H330-сен.23!G330</f>
        <v>-674.1500000000002</v>
      </c>
    </row>
    <row r="331" spans="1:11">
      <c r="A331" s="138"/>
      <c r="B331" s="143">
        <v>331</v>
      </c>
      <c r="C331" s="69"/>
      <c r="D331" s="69"/>
      <c r="E331" s="70">
        <f t="shared" si="8"/>
        <v>0</v>
      </c>
      <c r="F331" s="70">
        <v>6.73</v>
      </c>
      <c r="G331" s="70">
        <f t="shared" si="9"/>
        <v>0</v>
      </c>
      <c r="H331" s="70"/>
      <c r="I331" s="168"/>
      <c r="J331" s="75"/>
      <c r="K331" s="70">
        <f>авг.23!K331+сен.23!H331-сен.23!G331</f>
        <v>0</v>
      </c>
    </row>
    <row r="332" spans="1:11">
      <c r="A332" s="138"/>
      <c r="B332" s="143">
        <v>332</v>
      </c>
      <c r="C332" s="69"/>
      <c r="D332" s="69"/>
      <c r="E332" s="70">
        <f t="shared" ref="E332:E354" si="10">D332-C332</f>
        <v>0</v>
      </c>
      <c r="F332" s="70">
        <v>6.73</v>
      </c>
      <c r="G332" s="70">
        <f t="shared" ref="G332:G351" si="11">F332*E332</f>
        <v>0</v>
      </c>
      <c r="H332" s="70"/>
      <c r="I332" s="168"/>
      <c r="J332" s="75"/>
      <c r="K332" s="70">
        <f>авг.23!K332+сен.23!H332-сен.23!G332</f>
        <v>0</v>
      </c>
    </row>
    <row r="333" spans="1:11">
      <c r="A333" s="138"/>
      <c r="B333" s="143">
        <v>333</v>
      </c>
      <c r="C333" s="69"/>
      <c r="D333" s="69"/>
      <c r="E333" s="70">
        <f t="shared" si="10"/>
        <v>0</v>
      </c>
      <c r="F333" s="70">
        <v>6.73</v>
      </c>
      <c r="G333" s="70">
        <f t="shared" si="11"/>
        <v>0</v>
      </c>
      <c r="H333" s="70"/>
      <c r="I333" s="168"/>
      <c r="J333" s="75"/>
      <c r="K333" s="70">
        <f>авг.23!K333+сен.23!H333-сен.23!G333</f>
        <v>0</v>
      </c>
    </row>
    <row r="334" spans="1:11">
      <c r="A334" s="138"/>
      <c r="B334" s="143">
        <v>334</v>
      </c>
      <c r="C334" s="69"/>
      <c r="D334" s="69"/>
      <c r="E334" s="70">
        <f t="shared" si="10"/>
        <v>0</v>
      </c>
      <c r="F334" s="70">
        <v>6.73</v>
      </c>
      <c r="G334" s="70">
        <f t="shared" si="11"/>
        <v>0</v>
      </c>
      <c r="H334" s="70"/>
      <c r="I334" s="168"/>
      <c r="J334" s="75"/>
      <c r="K334" s="70">
        <f>авг.23!K334+сен.23!H334-сен.23!G334</f>
        <v>0</v>
      </c>
    </row>
    <row r="335" spans="1:11">
      <c r="A335" s="138"/>
      <c r="B335" s="143">
        <v>335</v>
      </c>
      <c r="C335" s="69">
        <v>3551</v>
      </c>
      <c r="D335" s="69">
        <v>3586</v>
      </c>
      <c r="E335" s="70">
        <f t="shared" si="10"/>
        <v>35</v>
      </c>
      <c r="F335" s="70">
        <v>6.73</v>
      </c>
      <c r="G335" s="70">
        <f t="shared" si="11"/>
        <v>235.55</v>
      </c>
      <c r="H335" s="70"/>
      <c r="I335" s="168"/>
      <c r="J335" s="75"/>
      <c r="K335" s="70">
        <f>авг.23!K335+сен.23!H335-сен.23!G335</f>
        <v>-1682.5</v>
      </c>
    </row>
    <row r="336" spans="1:11">
      <c r="A336" s="138"/>
      <c r="B336" s="143">
        <v>336</v>
      </c>
      <c r="C336" s="69">
        <v>49658</v>
      </c>
      <c r="D336" s="69">
        <v>49863</v>
      </c>
      <c r="E336" s="70">
        <f t="shared" si="10"/>
        <v>205</v>
      </c>
      <c r="F336" s="112">
        <v>4.71</v>
      </c>
      <c r="G336" s="70">
        <f t="shared" si="11"/>
        <v>965.55</v>
      </c>
      <c r="H336" s="70">
        <v>3000</v>
      </c>
      <c r="I336" s="168">
        <v>127409</v>
      </c>
      <c r="J336" s="75">
        <v>45173</v>
      </c>
      <c r="K336" s="70">
        <f>авг.23!K336+сен.23!H336-сен.23!G336</f>
        <v>7501.7400000000007</v>
      </c>
    </row>
    <row r="337" spans="1:11">
      <c r="A337" s="138"/>
      <c r="B337" s="143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70">
        <f t="shared" si="11"/>
        <v>0</v>
      </c>
      <c r="H337" s="70"/>
      <c r="I337" s="168"/>
      <c r="J337" s="75"/>
      <c r="K337" s="70">
        <f>авг.23!K337+сен.23!H337-сен.23!G337</f>
        <v>0</v>
      </c>
    </row>
    <row r="338" spans="1:11">
      <c r="A338" s="138"/>
      <c r="B338" s="143">
        <v>338</v>
      </c>
      <c r="C338" s="69">
        <v>19927</v>
      </c>
      <c r="D338" s="69">
        <v>20117</v>
      </c>
      <c r="E338" s="70">
        <f t="shared" si="10"/>
        <v>190</v>
      </c>
      <c r="F338" s="70">
        <v>6.73</v>
      </c>
      <c r="G338" s="70">
        <f t="shared" si="11"/>
        <v>1278.7</v>
      </c>
      <c r="H338" s="70"/>
      <c r="I338" s="168"/>
      <c r="J338" s="75"/>
      <c r="K338" s="70">
        <f>авг.23!K338+сен.23!H338-сен.23!G338</f>
        <v>-2954.840000000002</v>
      </c>
    </row>
    <row r="339" spans="1:11">
      <c r="A339" s="138"/>
      <c r="B339" s="143">
        <v>339</v>
      </c>
      <c r="C339" s="69">
        <v>10422</v>
      </c>
      <c r="D339" s="69">
        <v>10555</v>
      </c>
      <c r="E339" s="70">
        <f t="shared" si="10"/>
        <v>133</v>
      </c>
      <c r="F339" s="70">
        <v>6.73</v>
      </c>
      <c r="G339" s="70">
        <f t="shared" si="11"/>
        <v>895.09</v>
      </c>
      <c r="H339" s="70">
        <v>1346</v>
      </c>
      <c r="I339" s="168">
        <v>776317.783192</v>
      </c>
      <c r="J339" s="75" t="s">
        <v>103</v>
      </c>
      <c r="K339" s="70">
        <f>авг.23!K339+сен.23!H339-сен.23!G339</f>
        <v>1375.0799999999995</v>
      </c>
    </row>
    <row r="340" spans="1:11">
      <c r="A340" s="138"/>
      <c r="B340" s="143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авг.23!K340+сен.23!H340-сен.23!G340</f>
        <v>0</v>
      </c>
    </row>
    <row r="341" spans="1:11">
      <c r="A341" s="138"/>
      <c r="B341" s="143">
        <v>341</v>
      </c>
      <c r="C341" s="69">
        <v>150578</v>
      </c>
      <c r="D341" s="69">
        <v>151292</v>
      </c>
      <c r="E341" s="70">
        <f t="shared" si="10"/>
        <v>714</v>
      </c>
      <c r="F341" s="112">
        <v>4.71</v>
      </c>
      <c r="G341" s="70">
        <f t="shared" si="11"/>
        <v>3362.94</v>
      </c>
      <c r="H341" s="70">
        <v>1400</v>
      </c>
      <c r="I341" s="168">
        <v>805724</v>
      </c>
      <c r="J341" s="75">
        <v>45184</v>
      </c>
      <c r="K341" s="70">
        <f>авг.23!K341+сен.23!H341-сен.23!G341</f>
        <v>19427.440000000006</v>
      </c>
    </row>
    <row r="342" spans="1:11">
      <c r="A342" s="138"/>
      <c r="B342" s="143">
        <v>342</v>
      </c>
      <c r="C342" s="69">
        <v>58250</v>
      </c>
      <c r="D342" s="69">
        <v>58583</v>
      </c>
      <c r="E342" s="70">
        <f t="shared" si="10"/>
        <v>333</v>
      </c>
      <c r="F342" s="70">
        <v>6.73</v>
      </c>
      <c r="G342" s="70">
        <f t="shared" si="11"/>
        <v>2241.09</v>
      </c>
      <c r="H342" s="70"/>
      <c r="I342" s="168"/>
      <c r="J342" s="75"/>
      <c r="K342" s="70">
        <f>авг.23!K342+сен.23!H342-сен.23!G342</f>
        <v>3180.1499999999978</v>
      </c>
    </row>
    <row r="343" spans="1:11">
      <c r="A343" s="138"/>
      <c r="B343" s="143">
        <v>343</v>
      </c>
      <c r="C343" s="69"/>
      <c r="D343" s="69"/>
      <c r="E343" s="70">
        <f t="shared" si="10"/>
        <v>0</v>
      </c>
      <c r="F343" s="70">
        <v>6.73</v>
      </c>
      <c r="G343" s="70">
        <f t="shared" si="11"/>
        <v>0</v>
      </c>
      <c r="H343" s="70"/>
      <c r="I343" s="168"/>
      <c r="J343" s="75"/>
      <c r="K343" s="70">
        <f>авг.23!K343+сен.23!H343-сен.23!G343</f>
        <v>0</v>
      </c>
    </row>
    <row r="344" spans="1:11">
      <c r="A344" s="138"/>
      <c r="B344" s="143">
        <v>344</v>
      </c>
      <c r="C344" s="69">
        <v>9623</v>
      </c>
      <c r="D344" s="69">
        <v>9966</v>
      </c>
      <c r="E344" s="70">
        <f t="shared" si="10"/>
        <v>343</v>
      </c>
      <c r="F344" s="70">
        <v>6.73</v>
      </c>
      <c r="G344" s="70">
        <f t="shared" si="11"/>
        <v>2308.3900000000003</v>
      </c>
      <c r="H344" s="70"/>
      <c r="I344" s="168"/>
      <c r="J344" s="75"/>
      <c r="K344" s="70">
        <f>авг.23!K344+сен.23!H344-сен.23!G344</f>
        <v>-6373.7000000000007</v>
      </c>
    </row>
    <row r="345" spans="1:11">
      <c r="A345" s="138"/>
      <c r="B345" s="143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70">
        <f t="shared" si="11"/>
        <v>0</v>
      </c>
      <c r="H345" s="70"/>
      <c r="I345" s="168"/>
      <c r="J345" s="75"/>
      <c r="K345" s="70">
        <f>авг.23!K345+сен.23!H345-сен.23!G345</f>
        <v>0</v>
      </c>
    </row>
    <row r="346" spans="1:11">
      <c r="A346" s="138"/>
      <c r="B346" s="143">
        <v>346</v>
      </c>
      <c r="C346" s="69">
        <v>28505</v>
      </c>
      <c r="D346" s="69">
        <v>28746</v>
      </c>
      <c r="E346" s="70">
        <f t="shared" si="10"/>
        <v>241</v>
      </c>
      <c r="F346" s="70">
        <v>6.73</v>
      </c>
      <c r="G346" s="70">
        <f t="shared" si="11"/>
        <v>1621.93</v>
      </c>
      <c r="H346" s="70">
        <v>8000</v>
      </c>
      <c r="I346" s="168">
        <v>217.215</v>
      </c>
      <c r="J346" s="75">
        <v>45182</v>
      </c>
      <c r="K346" s="70">
        <f>авг.23!K346+сен.23!H346-сен.23!G346</f>
        <v>10462.019999999999</v>
      </c>
    </row>
    <row r="347" spans="1:11">
      <c r="A347" s="138"/>
      <c r="B347" s="143">
        <v>347</v>
      </c>
      <c r="C347" s="69"/>
      <c r="D347" s="69"/>
      <c r="E347" s="70">
        <f t="shared" si="10"/>
        <v>0</v>
      </c>
      <c r="F347" s="70">
        <v>6.73</v>
      </c>
      <c r="G347" s="70">
        <f t="shared" si="11"/>
        <v>0</v>
      </c>
      <c r="H347" s="70"/>
      <c r="I347" s="168"/>
      <c r="J347" s="75"/>
      <c r="K347" s="70">
        <f>авг.23!K347+сен.23!H347-сен.23!G347</f>
        <v>0</v>
      </c>
    </row>
    <row r="348" spans="1:11">
      <c r="A348" s="138"/>
      <c r="B348" s="53">
        <v>348</v>
      </c>
      <c r="C348" s="69">
        <v>20981</v>
      </c>
      <c r="D348" s="69">
        <v>21007</v>
      </c>
      <c r="E348" s="70">
        <f t="shared" si="10"/>
        <v>26</v>
      </c>
      <c r="F348" s="70">
        <v>6.73</v>
      </c>
      <c r="G348" s="70">
        <f t="shared" si="11"/>
        <v>174.98000000000002</v>
      </c>
      <c r="H348" s="70">
        <v>5600</v>
      </c>
      <c r="I348" s="168">
        <v>120874</v>
      </c>
      <c r="J348" s="75">
        <v>45190</v>
      </c>
      <c r="K348" s="70">
        <f>авг.23!K348+сен.23!H348-сен.23!G348</f>
        <v>-2151.35</v>
      </c>
    </row>
    <row r="349" spans="1:11">
      <c r="A349" s="138"/>
      <c r="B349" s="53">
        <v>349</v>
      </c>
      <c r="C349" s="69">
        <v>93955</v>
      </c>
      <c r="D349" s="69">
        <v>94422</v>
      </c>
      <c r="E349" s="70">
        <f t="shared" si="10"/>
        <v>467</v>
      </c>
      <c r="F349" s="112">
        <v>4.71</v>
      </c>
      <c r="G349" s="28">
        <f t="shared" si="11"/>
        <v>2199.5700000000002</v>
      </c>
      <c r="H349" s="70">
        <v>2450</v>
      </c>
      <c r="I349" s="168">
        <v>288284</v>
      </c>
      <c r="J349" s="75">
        <v>45188</v>
      </c>
      <c r="K349" s="70">
        <f>авг.23!K349+сен.23!H349-сен.23!G349</f>
        <v>8339.49</v>
      </c>
    </row>
    <row r="350" spans="1:11">
      <c r="A350" s="139"/>
      <c r="B350" s="55">
        <v>350</v>
      </c>
      <c r="C350" s="69">
        <v>16221</v>
      </c>
      <c r="D350" s="69">
        <v>16621</v>
      </c>
      <c r="E350" s="70">
        <f t="shared" si="10"/>
        <v>400</v>
      </c>
      <c r="F350" s="112">
        <v>4.71</v>
      </c>
      <c r="G350" s="70">
        <f t="shared" si="11"/>
        <v>1884</v>
      </c>
      <c r="H350" s="70">
        <v>97.95</v>
      </c>
      <c r="I350" s="168">
        <v>955003</v>
      </c>
      <c r="J350" s="75">
        <v>45194</v>
      </c>
      <c r="K350" s="70">
        <f>авг.23!K350+сен.23!H350-сен.23!G350</f>
        <v>-1884.3799999999999</v>
      </c>
    </row>
    <row r="351" spans="1:11">
      <c r="A351" s="138"/>
      <c r="B351" s="53" t="s">
        <v>21</v>
      </c>
      <c r="C351" s="69">
        <v>8992</v>
      </c>
      <c r="D351" s="69">
        <v>8992</v>
      </c>
      <c r="E351" s="70">
        <f t="shared" si="10"/>
        <v>0</v>
      </c>
      <c r="F351" s="70">
        <v>6.73</v>
      </c>
      <c r="G351" s="70">
        <f t="shared" si="11"/>
        <v>0</v>
      </c>
      <c r="H351" s="70"/>
      <c r="I351" s="168"/>
      <c r="J351" s="75"/>
      <c r="K351" s="70">
        <f>авг.23!K351+сен.23!H351-сен.23!G351</f>
        <v>0</v>
      </c>
    </row>
    <row r="352" spans="1:11">
      <c r="A352" s="93"/>
      <c r="B352" s="135"/>
      <c r="C352" s="69">
        <v>32865</v>
      </c>
      <c r="D352" s="69">
        <v>33053</v>
      </c>
      <c r="E352" s="121">
        <f t="shared" si="10"/>
        <v>188</v>
      </c>
      <c r="F352" s="70">
        <v>6.73</v>
      </c>
      <c r="G352" s="133"/>
      <c r="H352" s="64"/>
      <c r="J352" s="64"/>
      <c r="K352" s="133"/>
    </row>
    <row r="353" spans="1:11">
      <c r="A353" s="93"/>
      <c r="B353" s="135"/>
      <c r="C353" s="69">
        <v>31578</v>
      </c>
      <c r="D353" s="69">
        <v>31860</v>
      </c>
      <c r="E353" s="121">
        <f t="shared" si="10"/>
        <v>282</v>
      </c>
      <c r="F353" s="70">
        <v>6.73</v>
      </c>
      <c r="G353" s="133"/>
      <c r="H353" s="64"/>
      <c r="I353" s="64"/>
      <c r="J353" s="64"/>
      <c r="K353" s="133"/>
    </row>
    <row r="354" spans="1:11">
      <c r="A354" s="93"/>
      <c r="B354" s="135"/>
      <c r="C354" s="69">
        <v>14252</v>
      </c>
      <c r="D354" s="69">
        <v>14415</v>
      </c>
      <c r="E354" s="121">
        <f t="shared" si="10"/>
        <v>163</v>
      </c>
      <c r="F354" s="70">
        <v>6.73</v>
      </c>
      <c r="G354" s="133"/>
      <c r="H354" s="64"/>
      <c r="I354" s="64"/>
      <c r="J354" s="64"/>
      <c r="K354" s="133"/>
    </row>
    <row r="355" spans="1:11">
      <c r="A355" s="9"/>
      <c r="H355" s="64"/>
      <c r="I355" s="64"/>
      <c r="J355" s="64"/>
    </row>
    <row r="356" spans="1:11">
      <c r="H356" s="64"/>
      <c r="I356" s="64"/>
      <c r="J356" s="64"/>
    </row>
    <row r="357" spans="1:11">
      <c r="H357" s="64"/>
      <c r="I357" s="64"/>
      <c r="J357" s="64"/>
    </row>
    <row r="358" spans="1:11">
      <c r="H358" s="64"/>
      <c r="I358" s="64"/>
      <c r="J358" s="64"/>
    </row>
    <row r="359" spans="1:11">
      <c r="H359" s="64"/>
      <c r="I359" s="64"/>
      <c r="J359" s="64"/>
    </row>
    <row r="360" spans="1:11">
      <c r="H360" s="64"/>
      <c r="I360" s="64"/>
      <c r="J360" s="64"/>
    </row>
    <row r="361" spans="1:11">
      <c r="H361" s="64"/>
      <c r="I361" s="64"/>
      <c r="J361" s="64"/>
    </row>
    <row r="362" spans="1:11">
      <c r="H362" s="64"/>
      <c r="I362" s="64"/>
      <c r="J362" s="64"/>
    </row>
    <row r="363" spans="1:11">
      <c r="H363" s="64"/>
      <c r="I363" s="64"/>
      <c r="J363" s="64"/>
    </row>
    <row r="364" spans="1:11">
      <c r="H364" s="64"/>
      <c r="I364" s="64"/>
      <c r="J364" s="64"/>
    </row>
    <row r="365" spans="1:11">
      <c r="H365" s="64"/>
      <c r="I365" s="64"/>
      <c r="J365" s="64"/>
    </row>
    <row r="366" spans="1:11">
      <c r="H366" s="64"/>
      <c r="I366" s="64"/>
      <c r="J366" s="64"/>
    </row>
    <row r="367" spans="1:11">
      <c r="H367" s="64"/>
      <c r="I367" s="64"/>
      <c r="J367" s="64"/>
    </row>
    <row r="368" spans="1:11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K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3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K579"/>
  <sheetViews>
    <sheetView topLeftCell="A316" workbookViewId="0">
      <selection activeCell="G7" sqref="G7:G354"/>
    </sheetView>
  </sheetViews>
  <sheetFormatPr defaultRowHeight="15"/>
  <cols>
    <col min="1" max="1" width="21.140625" bestFit="1" customWidth="1"/>
    <col min="2" max="2" width="9.140625" customWidth="1"/>
    <col min="3" max="3" width="10.5703125" customWidth="1"/>
    <col min="4" max="4" width="15" customWidth="1"/>
    <col min="5" max="5" width="10.7109375" customWidth="1"/>
    <col min="6" max="6" width="9.140625" customWidth="1"/>
    <col min="7" max="7" width="11.140625" customWidth="1"/>
    <col min="8" max="8" width="12.42578125" customWidth="1"/>
    <col min="9" max="9" width="11" style="98" customWidth="1"/>
    <col min="10" max="10" width="13.7109375" customWidth="1"/>
    <col min="11" max="11" width="12.42578125" customWidth="1"/>
  </cols>
  <sheetData>
    <row r="1" spans="1:11">
      <c r="A1" s="187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9" t="s">
        <v>56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70">
        <v>10</v>
      </c>
      <c r="J4" s="13">
        <v>11</v>
      </c>
      <c r="K4" s="13">
        <v>12</v>
      </c>
    </row>
    <row r="5" spans="1:1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204" t="s">
        <v>12</v>
      </c>
      <c r="J5" s="196" t="s">
        <v>13</v>
      </c>
      <c r="K5" s="191" t="s">
        <v>16</v>
      </c>
    </row>
    <row r="6" spans="1:11" ht="30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205"/>
      <c r="J6" s="195"/>
      <c r="K6" s="191"/>
    </row>
    <row r="7" spans="1:11">
      <c r="A7" s="44"/>
      <c r="B7" s="15">
        <v>0</v>
      </c>
      <c r="C7" s="69">
        <v>91853</v>
      </c>
      <c r="D7" s="69">
        <v>92363</v>
      </c>
      <c r="E7" s="70">
        <f t="shared" ref="E7:E71" si="0">D7-C7</f>
        <v>510</v>
      </c>
      <c r="F7" s="70">
        <v>6.73</v>
      </c>
      <c r="G7" s="17">
        <f t="shared" ref="G7:G71" si="1">F7*E7</f>
        <v>3432.3</v>
      </c>
      <c r="H7" s="70">
        <v>3432.3</v>
      </c>
      <c r="I7" s="137"/>
      <c r="J7" s="75"/>
      <c r="K7" s="17">
        <f>сен.23!K7+окт.23!H7-окт.23!G7</f>
        <v>0</v>
      </c>
    </row>
    <row r="8" spans="1:11">
      <c r="A8" s="19"/>
      <c r="B8" s="130">
        <v>1</v>
      </c>
      <c r="C8" s="69">
        <v>72032</v>
      </c>
      <c r="D8" s="69">
        <v>74208</v>
      </c>
      <c r="E8" s="70">
        <f t="shared" si="0"/>
        <v>2176</v>
      </c>
      <c r="F8" s="112">
        <v>4.71</v>
      </c>
      <c r="G8" s="70">
        <f t="shared" si="1"/>
        <v>10248.959999999999</v>
      </c>
      <c r="H8" s="70">
        <v>10000</v>
      </c>
      <c r="I8" s="168">
        <v>42624</v>
      </c>
      <c r="J8" s="75">
        <v>45202</v>
      </c>
      <c r="K8" s="17">
        <f>сен.23!K8+окт.23!H8-окт.23!G8</f>
        <v>5463.1100000000024</v>
      </c>
    </row>
    <row r="9" spans="1:11" s="64" customFormat="1">
      <c r="A9" s="19"/>
      <c r="B9" s="120">
        <v>2</v>
      </c>
      <c r="C9" s="69">
        <v>670</v>
      </c>
      <c r="D9" s="69">
        <v>762</v>
      </c>
      <c r="E9" s="70">
        <f t="shared" si="0"/>
        <v>92</v>
      </c>
      <c r="F9" s="70">
        <v>6.73</v>
      </c>
      <c r="G9" s="70">
        <f t="shared" si="1"/>
        <v>619.16000000000008</v>
      </c>
      <c r="H9" s="70">
        <v>895</v>
      </c>
      <c r="I9" s="168">
        <v>816378</v>
      </c>
      <c r="J9" s="75">
        <v>45222</v>
      </c>
      <c r="K9" s="70">
        <f>сен.23!K9+окт.23!H9-окт.23!G9</f>
        <v>-704.55000000000018</v>
      </c>
    </row>
    <row r="10" spans="1:11">
      <c r="A10" s="140"/>
      <c r="B10" s="120">
        <v>3</v>
      </c>
      <c r="C10" s="69">
        <v>14958</v>
      </c>
      <c r="D10" s="69">
        <v>15145</v>
      </c>
      <c r="E10" s="70">
        <f t="shared" si="0"/>
        <v>187</v>
      </c>
      <c r="F10" s="70">
        <v>6.73</v>
      </c>
      <c r="G10" s="70">
        <f t="shared" si="1"/>
        <v>1258.51</v>
      </c>
      <c r="H10" s="70">
        <v>400</v>
      </c>
      <c r="I10" s="168">
        <v>667504</v>
      </c>
      <c r="J10" s="75">
        <v>45225</v>
      </c>
      <c r="K10" s="70">
        <f>сен.23!K10+окт.23!H10-окт.23!G10</f>
        <v>2884.079999999999</v>
      </c>
    </row>
    <row r="11" spans="1:11">
      <c r="A11" s="138"/>
      <c r="B11" s="120">
        <v>4</v>
      </c>
      <c r="C11" s="69">
        <v>54241</v>
      </c>
      <c r="D11" s="69">
        <v>55014</v>
      </c>
      <c r="E11" s="70">
        <f t="shared" si="0"/>
        <v>773</v>
      </c>
      <c r="F11" s="112">
        <v>4.71</v>
      </c>
      <c r="G11" s="70">
        <f t="shared" si="1"/>
        <v>3640.83</v>
      </c>
      <c r="H11" s="70"/>
      <c r="I11" s="168"/>
      <c r="J11" s="75"/>
      <c r="K11" s="70">
        <f>сен.23!K11+окт.23!H11-окт.23!G11</f>
        <v>-450.150000000001</v>
      </c>
    </row>
    <row r="12" spans="1:11">
      <c r="A12" s="138"/>
      <c r="B12" s="120">
        <v>5</v>
      </c>
      <c r="C12" s="69">
        <v>60798</v>
      </c>
      <c r="D12" s="69">
        <v>61227</v>
      </c>
      <c r="E12" s="70">
        <f t="shared" si="0"/>
        <v>429</v>
      </c>
      <c r="F12" s="70">
        <v>6.73</v>
      </c>
      <c r="G12" s="70">
        <f t="shared" si="1"/>
        <v>2887.17</v>
      </c>
      <c r="H12" s="70"/>
      <c r="I12" s="168"/>
      <c r="J12" s="75"/>
      <c r="K12" s="17">
        <f>сен.23!K12+окт.23!H12-окт.23!G12</f>
        <v>37313.19</v>
      </c>
    </row>
    <row r="13" spans="1:11">
      <c r="A13" s="138"/>
      <c r="B13" s="120">
        <v>6</v>
      </c>
      <c r="C13" s="69"/>
      <c r="D13" s="69"/>
      <c r="E13" s="70">
        <f t="shared" si="0"/>
        <v>0</v>
      </c>
      <c r="F13" s="70">
        <v>6.73</v>
      </c>
      <c r="G13" s="70">
        <f t="shared" si="1"/>
        <v>0</v>
      </c>
      <c r="H13" s="70"/>
      <c r="I13" s="168"/>
      <c r="J13" s="75"/>
      <c r="K13" s="17">
        <f>сен.23!K13+окт.23!H13-окт.23!G13</f>
        <v>0</v>
      </c>
    </row>
    <row r="14" spans="1:11">
      <c r="A14" s="138"/>
      <c r="B14" s="120">
        <v>7</v>
      </c>
      <c r="C14" s="69">
        <v>6842</v>
      </c>
      <c r="D14" s="69">
        <v>6995</v>
      </c>
      <c r="E14" s="70">
        <f t="shared" si="0"/>
        <v>153</v>
      </c>
      <c r="F14" s="70">
        <v>6.73</v>
      </c>
      <c r="G14" s="70">
        <f t="shared" si="1"/>
        <v>1029.69</v>
      </c>
      <c r="H14" s="70"/>
      <c r="I14" s="168"/>
      <c r="J14" s="75"/>
      <c r="K14" s="17">
        <f>сен.23!K14+окт.23!H14-окт.23!G14</f>
        <v>-6770.3799999999992</v>
      </c>
    </row>
    <row r="15" spans="1:11">
      <c r="A15" s="138"/>
      <c r="B15" s="120">
        <v>8</v>
      </c>
      <c r="C15" s="69">
        <v>32761</v>
      </c>
      <c r="D15" s="69">
        <v>33642</v>
      </c>
      <c r="E15" s="70">
        <f t="shared" si="0"/>
        <v>881</v>
      </c>
      <c r="F15" s="70">
        <v>6.73</v>
      </c>
      <c r="G15" s="17">
        <f t="shared" si="1"/>
        <v>5929.13</v>
      </c>
      <c r="H15" s="70">
        <v>700</v>
      </c>
      <c r="I15" s="168">
        <v>49561</v>
      </c>
      <c r="J15" s="75">
        <v>45208</v>
      </c>
      <c r="K15" s="17">
        <f>сен.23!K15+окт.23!H15-окт.23!G15</f>
        <v>8261.0499999999993</v>
      </c>
    </row>
    <row r="16" spans="1:11">
      <c r="A16" s="140"/>
      <c r="B16" s="120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17">
        <f>сен.23!K16+окт.23!H16-окт.23!G16</f>
        <v>0</v>
      </c>
    </row>
    <row r="17" spans="1:11">
      <c r="A17" s="138"/>
      <c r="B17" s="120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17">
        <f>сен.23!K17+окт.23!H17-окт.23!G17</f>
        <v>0</v>
      </c>
    </row>
    <row r="18" spans="1:11">
      <c r="A18" s="138"/>
      <c r="B18" s="120">
        <v>11</v>
      </c>
      <c r="C18" s="69">
        <v>28663</v>
      </c>
      <c r="D18" s="69">
        <v>29258</v>
      </c>
      <c r="E18" s="70">
        <f t="shared" si="0"/>
        <v>595</v>
      </c>
      <c r="F18" s="70">
        <v>6.73</v>
      </c>
      <c r="G18" s="17">
        <f t="shared" si="1"/>
        <v>4004.3500000000004</v>
      </c>
      <c r="H18" s="70">
        <v>1426.76</v>
      </c>
      <c r="I18" s="168">
        <v>903443.60642800003</v>
      </c>
      <c r="J18" s="75" t="s">
        <v>108</v>
      </c>
      <c r="K18" s="17">
        <f>сен.23!K18+окт.23!H18-окт.23!G18</f>
        <v>5546.5599999999959</v>
      </c>
    </row>
    <row r="19" spans="1:11">
      <c r="A19" s="22"/>
      <c r="B19" s="120">
        <v>12</v>
      </c>
      <c r="C19" s="69">
        <v>44169</v>
      </c>
      <c r="D19" s="69">
        <v>45136</v>
      </c>
      <c r="E19" s="70">
        <f t="shared" si="0"/>
        <v>967</v>
      </c>
      <c r="F19" s="112">
        <v>4.71</v>
      </c>
      <c r="G19" s="17">
        <f t="shared" si="1"/>
        <v>4554.57</v>
      </c>
      <c r="H19" s="70">
        <v>1153.95</v>
      </c>
      <c r="I19" s="168">
        <v>228029</v>
      </c>
      <c r="J19" s="75">
        <v>45208</v>
      </c>
      <c r="K19" s="17">
        <f>сен.23!K19+окт.23!H19-окт.23!G19</f>
        <v>3344.1000000000004</v>
      </c>
    </row>
    <row r="20" spans="1:11">
      <c r="A20" s="22"/>
      <c r="B20" s="120">
        <v>13</v>
      </c>
      <c r="C20" s="69">
        <v>51685</v>
      </c>
      <c r="D20" s="69">
        <v>52413</v>
      </c>
      <c r="E20" s="70">
        <f t="shared" si="0"/>
        <v>728</v>
      </c>
      <c r="F20" s="112">
        <v>4.71</v>
      </c>
      <c r="G20" s="17">
        <f t="shared" si="1"/>
        <v>3428.88</v>
      </c>
      <c r="H20" s="70">
        <v>3000</v>
      </c>
      <c r="I20" s="168">
        <v>191964</v>
      </c>
      <c r="J20" s="75">
        <v>45217</v>
      </c>
      <c r="K20" s="17">
        <f>сен.23!K20+окт.23!H20-окт.23!G20</f>
        <v>4864.4800000000005</v>
      </c>
    </row>
    <row r="21" spans="1:11" s="64" customFormat="1">
      <c r="A21" s="22"/>
      <c r="B21" s="151">
        <v>14</v>
      </c>
      <c r="C21" s="69">
        <v>111233</v>
      </c>
      <c r="D21" s="69">
        <v>112641</v>
      </c>
      <c r="E21" s="70">
        <f t="shared" si="0"/>
        <v>1408</v>
      </c>
      <c r="F21" s="69">
        <v>6.73</v>
      </c>
      <c r="G21" s="70">
        <f t="shared" si="1"/>
        <v>9475.84</v>
      </c>
      <c r="H21" s="70">
        <v>5000</v>
      </c>
      <c r="I21" s="168">
        <v>363274</v>
      </c>
      <c r="J21" s="75">
        <v>45204</v>
      </c>
      <c r="K21" s="70">
        <f>сен.23!K21+окт.23!H21-окт.23!G21</f>
        <v>5648.0899999999947</v>
      </c>
    </row>
    <row r="22" spans="1:11">
      <c r="A22" s="138"/>
      <c r="B22" s="120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17">
        <f>сен.23!K22+окт.23!H22-окт.23!G22</f>
        <v>0</v>
      </c>
    </row>
    <row r="23" spans="1:11">
      <c r="A23" s="23"/>
      <c r="B23" s="120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17">
        <f>сен.23!K23+окт.23!H23-окт.23!G23</f>
        <v>0</v>
      </c>
    </row>
    <row r="24" spans="1:11">
      <c r="A24" s="77"/>
      <c r="B24" s="120">
        <v>17</v>
      </c>
      <c r="C24" s="69">
        <v>119177</v>
      </c>
      <c r="D24" s="69">
        <v>121640</v>
      </c>
      <c r="E24" s="70">
        <f t="shared" si="0"/>
        <v>2463</v>
      </c>
      <c r="F24" s="112">
        <v>4.71</v>
      </c>
      <c r="G24" s="70">
        <f t="shared" si="1"/>
        <v>11600.73</v>
      </c>
      <c r="H24" s="70">
        <v>3004.98</v>
      </c>
      <c r="I24" s="168">
        <v>140814</v>
      </c>
      <c r="J24" s="75">
        <v>45208</v>
      </c>
      <c r="K24" s="17">
        <f>сен.23!K24+окт.23!H24-окт.23!G24</f>
        <v>6377.34</v>
      </c>
    </row>
    <row r="25" spans="1:11">
      <c r="A25" s="138"/>
      <c r="B25" s="120">
        <v>18</v>
      </c>
      <c r="C25" s="69">
        <v>14004</v>
      </c>
      <c r="D25" s="69">
        <v>14188</v>
      </c>
      <c r="E25" s="70">
        <f t="shared" si="0"/>
        <v>184</v>
      </c>
      <c r="F25" s="70">
        <v>6.73</v>
      </c>
      <c r="G25" s="70">
        <f t="shared" si="1"/>
        <v>1238.3200000000002</v>
      </c>
      <c r="H25" s="70"/>
      <c r="I25" s="168"/>
      <c r="J25" s="75"/>
      <c r="K25" s="17">
        <f>сен.23!K25+окт.23!H25-окт.23!G25</f>
        <v>-4572.0100000000039</v>
      </c>
    </row>
    <row r="26" spans="1:11">
      <c r="A26" s="138"/>
      <c r="B26" s="120">
        <v>19</v>
      </c>
      <c r="C26" s="69">
        <v>6099</v>
      </c>
      <c r="D26" s="69">
        <v>6245</v>
      </c>
      <c r="E26" s="70">
        <f t="shared" si="0"/>
        <v>146</v>
      </c>
      <c r="F26" s="70">
        <v>6.73</v>
      </c>
      <c r="G26" s="17">
        <f t="shared" si="1"/>
        <v>982.58</v>
      </c>
      <c r="H26" s="70">
        <v>1500</v>
      </c>
      <c r="I26" s="168">
        <v>29325</v>
      </c>
      <c r="J26" s="75">
        <v>45208</v>
      </c>
      <c r="K26" s="17">
        <f>сен.23!K26+окт.23!H26-окт.23!G26</f>
        <v>-3574.0200000000004</v>
      </c>
    </row>
    <row r="27" spans="1:11">
      <c r="A27" s="22"/>
      <c r="B27" s="120">
        <v>20</v>
      </c>
      <c r="C27" s="69">
        <v>8128</v>
      </c>
      <c r="D27" s="69">
        <v>8187</v>
      </c>
      <c r="E27" s="70">
        <f t="shared" si="0"/>
        <v>59</v>
      </c>
      <c r="F27" s="112">
        <v>4.71</v>
      </c>
      <c r="G27" s="17">
        <f t="shared" si="1"/>
        <v>277.89</v>
      </c>
      <c r="H27" s="70"/>
      <c r="I27" s="168"/>
      <c r="J27" s="75"/>
      <c r="K27" s="17">
        <f>сен.23!K27+окт.23!H27-окт.23!G27</f>
        <v>-1926.3899999999999</v>
      </c>
    </row>
    <row r="28" spans="1:11">
      <c r="A28" s="138"/>
      <c r="B28" s="120">
        <v>21</v>
      </c>
      <c r="C28" s="69">
        <v>1097</v>
      </c>
      <c r="D28" s="69">
        <v>1100</v>
      </c>
      <c r="E28" s="70">
        <f t="shared" si="0"/>
        <v>3</v>
      </c>
      <c r="F28" s="70">
        <v>6.73</v>
      </c>
      <c r="G28" s="17">
        <f t="shared" si="1"/>
        <v>20.190000000000001</v>
      </c>
      <c r="H28" s="70"/>
      <c r="I28" s="168"/>
      <c r="J28" s="75"/>
      <c r="K28" s="17">
        <f>сен.23!K28+окт.23!H28-окт.23!G28</f>
        <v>-189.39000000000004</v>
      </c>
    </row>
    <row r="29" spans="1:11">
      <c r="A29" s="138"/>
      <c r="B29" s="120">
        <v>22</v>
      </c>
      <c r="C29" s="69">
        <v>15720</v>
      </c>
      <c r="D29" s="69">
        <v>16520</v>
      </c>
      <c r="E29" s="70">
        <f t="shared" si="0"/>
        <v>800</v>
      </c>
      <c r="F29" s="141">
        <v>4.71</v>
      </c>
      <c r="G29" s="17">
        <f t="shared" si="1"/>
        <v>3768</v>
      </c>
      <c r="H29" s="70"/>
      <c r="I29" s="168"/>
      <c r="J29" s="75"/>
      <c r="K29" s="17">
        <f>сен.23!K29+окт.23!H29-окт.23!G29</f>
        <v>-7150.6100000000042</v>
      </c>
    </row>
    <row r="30" spans="1:11">
      <c r="A30" s="138"/>
      <c r="B30" s="120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17">
        <f>сен.23!K30+окт.23!H30-окт.23!G30</f>
        <v>0</v>
      </c>
    </row>
    <row r="31" spans="1:11">
      <c r="A31" s="138"/>
      <c r="B31" s="120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17">
        <f>сен.23!K31+окт.23!H31-окт.23!G31</f>
        <v>0</v>
      </c>
    </row>
    <row r="32" spans="1:11">
      <c r="A32" s="22"/>
      <c r="B32" s="120">
        <v>25</v>
      </c>
      <c r="C32" s="69">
        <v>21798</v>
      </c>
      <c r="D32" s="69">
        <v>22064</v>
      </c>
      <c r="E32" s="70">
        <f t="shared" si="0"/>
        <v>266</v>
      </c>
      <c r="F32" s="70">
        <v>6.73</v>
      </c>
      <c r="G32" s="17">
        <f t="shared" si="1"/>
        <v>1790.18</v>
      </c>
      <c r="H32" s="70">
        <v>2000</v>
      </c>
      <c r="I32" s="168">
        <v>677357</v>
      </c>
      <c r="J32" s="75">
        <v>45204</v>
      </c>
      <c r="K32" s="17">
        <f>сен.23!K32+окт.23!H32-окт.23!G32</f>
        <v>5779.1999999999989</v>
      </c>
    </row>
    <row r="33" spans="1:11">
      <c r="A33" s="138"/>
      <c r="B33" s="120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17">
        <f>сен.23!K33+окт.23!H33-окт.23!G33</f>
        <v>0</v>
      </c>
    </row>
    <row r="34" spans="1:11">
      <c r="A34" s="138"/>
      <c r="B34" s="120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17">
        <f>сен.23!K34+окт.23!H34-окт.23!G34</f>
        <v>0</v>
      </c>
    </row>
    <row r="35" spans="1:11">
      <c r="A35" s="138"/>
      <c r="B35" s="120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17">
        <f>сен.23!K35+окт.23!H35-окт.23!G35</f>
        <v>0</v>
      </c>
    </row>
    <row r="36" spans="1:11">
      <c r="A36" s="138"/>
      <c r="B36" s="120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17">
        <f>сен.23!K36+окт.23!H36-окт.23!G36</f>
        <v>0</v>
      </c>
    </row>
    <row r="37" spans="1:11">
      <c r="A37" s="138"/>
      <c r="B37" s="130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17">
        <f>сен.23!K37+окт.23!H37-окт.23!G37</f>
        <v>0</v>
      </c>
    </row>
    <row r="38" spans="1:11">
      <c r="A38" s="138"/>
      <c r="B38" s="120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17">
        <f>сен.23!K38+окт.23!H38-окт.23!G38</f>
        <v>0</v>
      </c>
    </row>
    <row r="39" spans="1:11">
      <c r="A39" s="138"/>
      <c r="B39" s="120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17">
        <f>сен.23!K39+окт.23!H39-окт.23!G39</f>
        <v>0</v>
      </c>
    </row>
    <row r="40" spans="1:11">
      <c r="A40" s="138"/>
      <c r="B40" s="120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17">
        <f>сен.23!K40+окт.23!H40-окт.23!G40</f>
        <v>0</v>
      </c>
    </row>
    <row r="41" spans="1:11">
      <c r="A41" s="138"/>
      <c r="B41" s="120">
        <v>36</v>
      </c>
      <c r="C41" s="69">
        <v>19830</v>
      </c>
      <c r="D41" s="69">
        <v>20239</v>
      </c>
      <c r="E41" s="70">
        <f t="shared" si="0"/>
        <v>409</v>
      </c>
      <c r="F41" s="70">
        <v>6.73</v>
      </c>
      <c r="G41" s="17">
        <f t="shared" si="1"/>
        <v>2752.57</v>
      </c>
      <c r="H41" s="70"/>
      <c r="I41" s="168"/>
      <c r="J41" s="75"/>
      <c r="K41" s="17">
        <f>сен.23!K41+окт.23!H41-окт.23!G41</f>
        <v>-2285.4700000000007</v>
      </c>
    </row>
    <row r="42" spans="1:11">
      <c r="A42" s="138"/>
      <c r="B42" s="120">
        <v>37</v>
      </c>
      <c r="C42" s="69">
        <v>86496</v>
      </c>
      <c r="D42" s="69">
        <v>88389</v>
      </c>
      <c r="E42" s="70">
        <f t="shared" si="0"/>
        <v>1893</v>
      </c>
      <c r="F42" s="70">
        <v>6.73</v>
      </c>
      <c r="G42" s="17">
        <f t="shared" si="1"/>
        <v>12739.890000000001</v>
      </c>
      <c r="H42" s="70">
        <v>22050</v>
      </c>
      <c r="I42" s="168">
        <v>56749.637459999998</v>
      </c>
      <c r="J42" s="75" t="s">
        <v>105</v>
      </c>
      <c r="K42" s="17">
        <f>сен.23!K42+окт.23!H42-окт.23!G42</f>
        <v>7416.1899999999932</v>
      </c>
    </row>
    <row r="43" spans="1:11">
      <c r="A43" s="138"/>
      <c r="B43" s="120">
        <v>38</v>
      </c>
      <c r="C43" s="69">
        <v>1049</v>
      </c>
      <c r="D43" s="69">
        <v>1049</v>
      </c>
      <c r="E43" s="70">
        <f t="shared" si="0"/>
        <v>0</v>
      </c>
      <c r="F43" s="70">
        <v>6.73</v>
      </c>
      <c r="G43" s="17">
        <f t="shared" si="1"/>
        <v>0</v>
      </c>
      <c r="H43" s="70"/>
      <c r="I43" s="168"/>
      <c r="J43" s="75"/>
      <c r="K43" s="17">
        <f>сен.23!K43+окт.23!H43-окт.23!G43</f>
        <v>-302.85000000000002</v>
      </c>
    </row>
    <row r="44" spans="1:11">
      <c r="A44" s="138"/>
      <c r="B44" s="120">
        <v>39</v>
      </c>
      <c r="C44" s="69">
        <v>7939</v>
      </c>
      <c r="D44" s="69">
        <v>8781</v>
      </c>
      <c r="E44" s="70">
        <f t="shared" si="0"/>
        <v>842</v>
      </c>
      <c r="F44" s="141">
        <v>4.71</v>
      </c>
      <c r="G44" s="17">
        <f t="shared" si="1"/>
        <v>3965.82</v>
      </c>
      <c r="H44" s="70">
        <v>1530.75</v>
      </c>
      <c r="I44" s="168">
        <v>609602</v>
      </c>
      <c r="J44" s="75">
        <v>45218</v>
      </c>
      <c r="K44" s="17">
        <f>сен.23!K44+окт.23!H44-окт.23!G44</f>
        <v>-4601.67</v>
      </c>
    </row>
    <row r="45" spans="1:11" s="7" customFormat="1">
      <c r="A45" s="138"/>
      <c r="B45" s="120">
        <v>40</v>
      </c>
      <c r="C45" s="69">
        <v>4437</v>
      </c>
      <c r="D45" s="69">
        <v>4580</v>
      </c>
      <c r="E45" s="70">
        <f t="shared" si="0"/>
        <v>143</v>
      </c>
      <c r="F45" s="70">
        <v>6.73</v>
      </c>
      <c r="G45" s="69">
        <f t="shared" si="1"/>
        <v>962.3900000000001</v>
      </c>
      <c r="H45" s="70"/>
      <c r="I45" s="168"/>
      <c r="J45" s="75"/>
      <c r="K45" s="69">
        <f>сен.23!K45+окт.23!H45-окт.23!G45</f>
        <v>-6171.4100000000008</v>
      </c>
    </row>
    <row r="46" spans="1:11">
      <c r="A46" s="138"/>
      <c r="B46" s="120">
        <v>41</v>
      </c>
      <c r="C46" s="69">
        <v>7987</v>
      </c>
      <c r="D46" s="69">
        <v>8186</v>
      </c>
      <c r="E46" s="70">
        <f t="shared" si="0"/>
        <v>199</v>
      </c>
      <c r="F46" s="112">
        <v>4.71</v>
      </c>
      <c r="G46" s="17">
        <f t="shared" si="1"/>
        <v>937.29</v>
      </c>
      <c r="H46" s="70"/>
      <c r="I46" s="168"/>
      <c r="J46" s="75"/>
      <c r="K46" s="17">
        <f>сен.23!K46+окт.23!H46-окт.23!G46</f>
        <v>-342.88999999999987</v>
      </c>
    </row>
    <row r="47" spans="1:11">
      <c r="A47" s="138"/>
      <c r="B47" s="120">
        <v>42</v>
      </c>
      <c r="C47" s="69">
        <v>66734</v>
      </c>
      <c r="D47" s="69">
        <v>67390</v>
      </c>
      <c r="E47" s="70">
        <f t="shared" si="0"/>
        <v>656</v>
      </c>
      <c r="F47" s="70">
        <v>6.73</v>
      </c>
      <c r="G47" s="17">
        <f t="shared" si="1"/>
        <v>4414.88</v>
      </c>
      <c r="H47" s="70">
        <v>5599.36</v>
      </c>
      <c r="I47" s="168">
        <v>770347</v>
      </c>
      <c r="J47" s="75">
        <v>45215</v>
      </c>
      <c r="K47" s="17">
        <f>сен.23!K47+окт.23!H47-окт.23!G47</f>
        <v>2685.2699999999977</v>
      </c>
    </row>
    <row r="48" spans="1:11">
      <c r="A48" s="138"/>
      <c r="B48" s="120">
        <v>43</v>
      </c>
      <c r="C48" s="69">
        <v>6739</v>
      </c>
      <c r="D48" s="69">
        <v>7058</v>
      </c>
      <c r="E48" s="70">
        <f t="shared" si="0"/>
        <v>319</v>
      </c>
      <c r="F48" s="112">
        <v>4.71</v>
      </c>
      <c r="G48" s="17">
        <f t="shared" si="1"/>
        <v>1502.49</v>
      </c>
      <c r="H48" s="70">
        <v>2000</v>
      </c>
      <c r="I48" s="168">
        <v>65841</v>
      </c>
      <c r="J48" s="75">
        <v>45216</v>
      </c>
      <c r="K48" s="17">
        <f>сен.23!K48+окт.23!H48-окт.23!G48</f>
        <v>-3664.8799999999992</v>
      </c>
    </row>
    <row r="49" spans="1:11">
      <c r="A49" s="138"/>
      <c r="B49" s="120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17">
        <f>сен.23!K49+окт.23!H49-окт.23!G49</f>
        <v>0</v>
      </c>
    </row>
    <row r="50" spans="1:11">
      <c r="A50" s="138"/>
      <c r="B50" s="120">
        <v>45</v>
      </c>
      <c r="C50" s="69">
        <v>13</v>
      </c>
      <c r="D50" s="69">
        <v>15</v>
      </c>
      <c r="E50" s="70">
        <f t="shared" si="0"/>
        <v>2</v>
      </c>
      <c r="F50" s="70">
        <v>6.73</v>
      </c>
      <c r="G50" s="17">
        <f t="shared" si="1"/>
        <v>13.46</v>
      </c>
      <c r="H50" s="70"/>
      <c r="I50" s="168"/>
      <c r="J50" s="75"/>
      <c r="K50" s="17">
        <f>сен.23!K50+окт.23!H50-окт.23!G50</f>
        <v>-13.46</v>
      </c>
    </row>
    <row r="51" spans="1:11">
      <c r="A51" s="138"/>
      <c r="B51" s="120">
        <v>46</v>
      </c>
      <c r="C51" s="69">
        <v>10086</v>
      </c>
      <c r="D51" s="69">
        <v>10165</v>
      </c>
      <c r="E51" s="70">
        <f t="shared" si="0"/>
        <v>79</v>
      </c>
      <c r="F51" s="112">
        <v>4.71</v>
      </c>
      <c r="G51" s="17">
        <f t="shared" si="1"/>
        <v>372.09</v>
      </c>
      <c r="H51" s="70"/>
      <c r="I51" s="168"/>
      <c r="J51" s="75"/>
      <c r="K51" s="17">
        <f>сен.23!K51+окт.23!H51-окт.23!G51</f>
        <v>-1163.9099999999996</v>
      </c>
    </row>
    <row r="52" spans="1:11">
      <c r="A52" s="138"/>
      <c r="B52" s="120">
        <v>47</v>
      </c>
      <c r="C52" s="69">
        <v>5922</v>
      </c>
      <c r="D52" s="69">
        <v>6365</v>
      </c>
      <c r="E52" s="70">
        <f t="shared" si="0"/>
        <v>443</v>
      </c>
      <c r="F52" s="70">
        <v>6.73</v>
      </c>
      <c r="G52" s="17">
        <f t="shared" si="1"/>
        <v>2981.3900000000003</v>
      </c>
      <c r="H52" s="70"/>
      <c r="I52" s="168"/>
      <c r="J52" s="75"/>
      <c r="K52" s="17">
        <f>сен.23!K52+окт.23!H52-окт.23!G52</f>
        <v>-4737.5200000000004</v>
      </c>
    </row>
    <row r="53" spans="1:11">
      <c r="A53" s="140"/>
      <c r="B53" s="120">
        <v>48</v>
      </c>
      <c r="C53" s="69">
        <v>13624</v>
      </c>
      <c r="D53" s="69">
        <v>13652</v>
      </c>
      <c r="E53" s="70">
        <f t="shared" si="0"/>
        <v>28</v>
      </c>
      <c r="F53" s="112">
        <v>4.71</v>
      </c>
      <c r="G53" s="17">
        <f t="shared" si="1"/>
        <v>131.88</v>
      </c>
      <c r="H53" s="70">
        <v>1000</v>
      </c>
      <c r="I53" s="168">
        <v>908373</v>
      </c>
      <c r="J53" s="75">
        <v>45208</v>
      </c>
      <c r="K53" s="17">
        <f>сен.23!K53+окт.23!H53-окт.23!G53</f>
        <v>423.35999999999956</v>
      </c>
    </row>
    <row r="54" spans="1:11">
      <c r="A54" s="138"/>
      <c r="B54" s="120">
        <v>49</v>
      </c>
      <c r="C54" s="69">
        <v>13647</v>
      </c>
      <c r="D54" s="69">
        <v>13649</v>
      </c>
      <c r="E54" s="70">
        <f t="shared" si="0"/>
        <v>2</v>
      </c>
      <c r="F54" s="70">
        <v>6.73</v>
      </c>
      <c r="G54" s="17">
        <f t="shared" si="1"/>
        <v>13.46</v>
      </c>
      <c r="H54" s="70">
        <v>500</v>
      </c>
      <c r="I54" s="168">
        <v>530050</v>
      </c>
      <c r="J54" s="75">
        <v>45229</v>
      </c>
      <c r="K54" s="17">
        <f>сен.23!K54+окт.23!H54-окт.23!G54</f>
        <v>3118.77</v>
      </c>
    </row>
    <row r="55" spans="1:11">
      <c r="A55" s="138"/>
      <c r="B55" s="120">
        <v>50</v>
      </c>
      <c r="C55" s="69">
        <v>1346</v>
      </c>
      <c r="D55" s="69">
        <v>1360</v>
      </c>
      <c r="E55" s="70">
        <f t="shared" si="0"/>
        <v>14</v>
      </c>
      <c r="F55" s="70">
        <v>6.73</v>
      </c>
      <c r="G55" s="17">
        <f t="shared" si="1"/>
        <v>94.22</v>
      </c>
      <c r="H55" s="70"/>
      <c r="I55" s="168"/>
      <c r="J55" s="75"/>
      <c r="K55" s="17">
        <f>сен.23!K55+окт.23!H55-окт.23!G55</f>
        <v>-366.19000000000017</v>
      </c>
    </row>
    <row r="56" spans="1:11">
      <c r="A56" s="138"/>
      <c r="B56" s="120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17">
        <f>сен.23!K56+окт.23!H56-окт.23!G56</f>
        <v>0</v>
      </c>
    </row>
    <row r="57" spans="1:11">
      <c r="A57" s="138"/>
      <c r="B57" s="120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17">
        <f>сен.23!K57+окт.23!H57-окт.23!G57</f>
        <v>0</v>
      </c>
    </row>
    <row r="58" spans="1:11">
      <c r="A58" s="138"/>
      <c r="B58" s="120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17">
        <f>сен.23!K58+окт.23!H58-окт.23!G58</f>
        <v>0</v>
      </c>
    </row>
    <row r="59" spans="1:11" s="66" customFormat="1">
      <c r="A59" s="140"/>
      <c r="B59" s="131">
        <v>54</v>
      </c>
      <c r="C59" s="69">
        <v>79308</v>
      </c>
      <c r="D59" s="69">
        <v>81155</v>
      </c>
      <c r="E59" s="69">
        <f t="shared" si="0"/>
        <v>1847</v>
      </c>
      <c r="F59" s="141">
        <v>4.71</v>
      </c>
      <c r="G59" s="69">
        <f t="shared" si="1"/>
        <v>8699.3700000000008</v>
      </c>
      <c r="H59" s="70"/>
      <c r="I59" s="168"/>
      <c r="J59" s="75"/>
      <c r="K59" s="69">
        <f>сен.23!K59+окт.23!H59-окт.23!G59</f>
        <v>3495.6299999999956</v>
      </c>
    </row>
    <row r="60" spans="1:11">
      <c r="A60" s="138"/>
      <c r="B60" s="120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17">
        <f>сен.23!K60+окт.23!H60-окт.23!G60</f>
        <v>0</v>
      </c>
    </row>
    <row r="61" spans="1:11">
      <c r="A61" s="138"/>
      <c r="B61" s="120">
        <v>56</v>
      </c>
      <c r="C61" s="69">
        <v>910</v>
      </c>
      <c r="D61" s="69">
        <v>910</v>
      </c>
      <c r="E61" s="70">
        <f t="shared" si="0"/>
        <v>0</v>
      </c>
      <c r="F61" s="70">
        <v>6.73</v>
      </c>
      <c r="G61" s="17">
        <f t="shared" si="1"/>
        <v>0</v>
      </c>
      <c r="H61" s="70"/>
      <c r="I61" s="168"/>
      <c r="J61" s="75"/>
      <c r="K61" s="17">
        <f>сен.23!K61+окт.23!H61-окт.23!G61</f>
        <v>-1339.2700000000002</v>
      </c>
    </row>
    <row r="62" spans="1:11">
      <c r="A62" s="138"/>
      <c r="B62" s="120">
        <v>57</v>
      </c>
      <c r="C62" s="69">
        <v>1</v>
      </c>
      <c r="D62" s="69">
        <v>1007</v>
      </c>
      <c r="E62" s="70">
        <f t="shared" si="0"/>
        <v>1006</v>
      </c>
      <c r="F62" s="70">
        <v>6.73</v>
      </c>
      <c r="G62" s="17">
        <f t="shared" si="1"/>
        <v>6770.38</v>
      </c>
      <c r="H62" s="70"/>
      <c r="I62" s="168"/>
      <c r="J62" s="75"/>
      <c r="K62" s="17">
        <f>сен.23!K62+окт.23!H62-окт.23!G62</f>
        <v>4972.339999999992</v>
      </c>
    </row>
    <row r="63" spans="1:11">
      <c r="A63" s="138"/>
      <c r="B63" s="120">
        <v>58</v>
      </c>
      <c r="C63" s="69">
        <v>17984</v>
      </c>
      <c r="D63" s="69">
        <v>18482</v>
      </c>
      <c r="E63" s="70">
        <f t="shared" si="0"/>
        <v>498</v>
      </c>
      <c r="F63" s="112">
        <v>4.71</v>
      </c>
      <c r="G63" s="17">
        <f t="shared" si="1"/>
        <v>2345.58</v>
      </c>
      <c r="H63" s="70"/>
      <c r="I63" s="168"/>
      <c r="J63" s="75"/>
      <c r="K63" s="17">
        <f>сен.23!K63+окт.23!H63-окт.23!G63</f>
        <v>-13597.769999999999</v>
      </c>
    </row>
    <row r="64" spans="1:11">
      <c r="A64" s="24"/>
      <c r="B64" s="120">
        <v>60</v>
      </c>
      <c r="C64" s="69">
        <v>1764</v>
      </c>
      <c r="D64" s="69">
        <v>1833</v>
      </c>
      <c r="E64" s="70">
        <f t="shared" si="0"/>
        <v>69</v>
      </c>
      <c r="F64" s="70">
        <v>6.73</v>
      </c>
      <c r="G64" s="17">
        <f t="shared" si="1"/>
        <v>464.37</v>
      </c>
      <c r="H64" s="70">
        <v>174.98</v>
      </c>
      <c r="I64" s="168">
        <v>209375</v>
      </c>
      <c r="J64" s="75">
        <v>45216</v>
      </c>
      <c r="K64" s="17">
        <f>сен.23!K64+окт.23!H64-окт.23!G64</f>
        <v>33.649999999999864</v>
      </c>
    </row>
    <row r="65" spans="1:11">
      <c r="A65" s="140"/>
      <c r="B65" s="120">
        <v>61</v>
      </c>
      <c r="C65" s="69">
        <v>62027</v>
      </c>
      <c r="D65" s="69">
        <v>62255</v>
      </c>
      <c r="E65" s="70">
        <f t="shared" si="0"/>
        <v>228</v>
      </c>
      <c r="F65" s="112">
        <v>4.71</v>
      </c>
      <c r="G65" s="17">
        <f t="shared" si="1"/>
        <v>1073.8799999999999</v>
      </c>
      <c r="H65" s="70">
        <v>20000</v>
      </c>
      <c r="I65" s="168">
        <v>664657</v>
      </c>
      <c r="J65" s="75">
        <v>45224</v>
      </c>
      <c r="K65" s="17">
        <f>сен.23!K65+окт.23!H65-окт.23!G65</f>
        <v>16223.250000000002</v>
      </c>
    </row>
    <row r="66" spans="1:11">
      <c r="A66" s="138"/>
      <c r="B66" s="120">
        <v>62</v>
      </c>
      <c r="C66" s="69">
        <v>3028</v>
      </c>
      <c r="D66" s="69">
        <v>3197</v>
      </c>
      <c r="E66" s="70">
        <f t="shared" si="0"/>
        <v>169</v>
      </c>
      <c r="F66" s="70">
        <v>6.73</v>
      </c>
      <c r="G66" s="17">
        <f t="shared" si="1"/>
        <v>1137.3700000000001</v>
      </c>
      <c r="H66" s="70"/>
      <c r="I66" s="168"/>
      <c r="J66" s="75"/>
      <c r="K66" s="17">
        <f>сен.23!K66+окт.23!H66-окт.23!G66</f>
        <v>-15479.000000000002</v>
      </c>
    </row>
    <row r="67" spans="1:11">
      <c r="A67" s="167" t="s">
        <v>41</v>
      </c>
      <c r="B67" s="120">
        <v>63</v>
      </c>
      <c r="C67" s="69">
        <v>4755</v>
      </c>
      <c r="D67" s="69">
        <v>4989</v>
      </c>
      <c r="E67" s="70">
        <f t="shared" si="0"/>
        <v>234</v>
      </c>
      <c r="F67" s="112">
        <v>4.71</v>
      </c>
      <c r="G67" s="17">
        <f t="shared" si="1"/>
        <v>1102.1400000000001</v>
      </c>
      <c r="H67" s="70">
        <v>790</v>
      </c>
      <c r="I67" s="168">
        <v>129855</v>
      </c>
      <c r="J67" s="75">
        <v>45202</v>
      </c>
      <c r="K67" s="17">
        <f>сен.23!K67+окт.23!H67-окт.23!G67</f>
        <v>-236.36000000000047</v>
      </c>
    </row>
    <row r="68" spans="1:11">
      <c r="A68" s="138"/>
      <c r="B68" s="120">
        <v>64</v>
      </c>
      <c r="C68" s="69">
        <v>16468</v>
      </c>
      <c r="D68" s="69">
        <v>16748</v>
      </c>
      <c r="E68" s="70">
        <f t="shared" si="0"/>
        <v>280</v>
      </c>
      <c r="F68" s="112">
        <v>4.71</v>
      </c>
      <c r="G68" s="17">
        <f t="shared" si="1"/>
        <v>1318.8</v>
      </c>
      <c r="H68" s="70"/>
      <c r="I68" s="168"/>
      <c r="J68" s="75"/>
      <c r="K68" s="17">
        <f>сен.23!K68+окт.23!H68-окт.23!G68</f>
        <v>-5996.5300000000007</v>
      </c>
    </row>
    <row r="69" spans="1:11">
      <c r="A69" s="138"/>
      <c r="B69" s="120">
        <v>65</v>
      </c>
      <c r="C69" s="69">
        <v>5473</v>
      </c>
      <c r="D69" s="69">
        <v>5658</v>
      </c>
      <c r="E69" s="70">
        <f t="shared" si="0"/>
        <v>185</v>
      </c>
      <c r="F69" s="70">
        <v>6.73</v>
      </c>
      <c r="G69" s="17">
        <f t="shared" si="1"/>
        <v>1245.0500000000002</v>
      </c>
      <c r="H69" s="70">
        <v>7000</v>
      </c>
      <c r="I69" s="168">
        <v>837292</v>
      </c>
      <c r="J69" s="75">
        <v>45203</v>
      </c>
      <c r="K69" s="17">
        <f>сен.23!K69+окт.23!H69-окт.23!G69</f>
        <v>497.23999999999887</v>
      </c>
    </row>
    <row r="70" spans="1:11">
      <c r="A70" s="138"/>
      <c r="B70" s="120">
        <v>67</v>
      </c>
      <c r="C70" s="69">
        <v>7928</v>
      </c>
      <c r="D70" s="69">
        <v>8267</v>
      </c>
      <c r="E70" s="70">
        <f t="shared" si="0"/>
        <v>339</v>
      </c>
      <c r="F70" s="70">
        <v>6.73</v>
      </c>
      <c r="G70" s="17">
        <f t="shared" si="1"/>
        <v>2281.4700000000003</v>
      </c>
      <c r="H70" s="70"/>
      <c r="I70" s="168"/>
      <c r="J70" s="75"/>
      <c r="K70" s="17">
        <f>сен.23!K70+окт.23!H70-окт.23!G70</f>
        <v>-7881.22</v>
      </c>
    </row>
    <row r="71" spans="1:11">
      <c r="A71" s="138"/>
      <c r="B71" s="120">
        <v>68</v>
      </c>
      <c r="C71" s="69">
        <v>90216</v>
      </c>
      <c r="D71" s="69">
        <v>91872</v>
      </c>
      <c r="E71" s="70">
        <f t="shared" si="0"/>
        <v>1656</v>
      </c>
      <c r="F71" s="112">
        <v>4.71</v>
      </c>
      <c r="G71" s="17">
        <f t="shared" si="1"/>
        <v>7799.76</v>
      </c>
      <c r="H71" s="70">
        <v>1573.14</v>
      </c>
      <c r="I71" s="168">
        <v>22</v>
      </c>
      <c r="J71" s="75">
        <v>45208</v>
      </c>
      <c r="K71" s="17">
        <f>сен.23!K71+окт.23!H71-окт.23!G71</f>
        <v>4021.8899999999994</v>
      </c>
    </row>
    <row r="72" spans="1:11">
      <c r="A72" s="138"/>
      <c r="B72" s="120">
        <v>69</v>
      </c>
      <c r="C72" s="69">
        <v>83351</v>
      </c>
      <c r="D72" s="69">
        <v>84774</v>
      </c>
      <c r="E72" s="70">
        <f t="shared" ref="E72:E138" si="2">D72-C72</f>
        <v>1423</v>
      </c>
      <c r="F72" s="112">
        <v>4.71</v>
      </c>
      <c r="G72" s="17">
        <f t="shared" ref="G72:G138" si="3">F72*E72</f>
        <v>6702.33</v>
      </c>
      <c r="H72" s="70">
        <v>4813.62</v>
      </c>
      <c r="I72" s="168">
        <v>154171.41062000001</v>
      </c>
      <c r="J72" s="75">
        <v>45200</v>
      </c>
      <c r="K72" s="17">
        <f>сен.23!K72+окт.23!H72-окт.23!G72</f>
        <v>-8436.73</v>
      </c>
    </row>
    <row r="73" spans="1:11" ht="16.5" customHeight="1">
      <c r="A73" s="138"/>
      <c r="B73" s="120">
        <v>70</v>
      </c>
      <c r="C73" s="69">
        <v>15949</v>
      </c>
      <c r="D73" s="69">
        <v>16634</v>
      </c>
      <c r="E73" s="70">
        <f t="shared" si="2"/>
        <v>685</v>
      </c>
      <c r="F73" s="112">
        <v>4.71</v>
      </c>
      <c r="G73" s="17">
        <f t="shared" si="3"/>
        <v>3226.35</v>
      </c>
      <c r="H73" s="70">
        <v>3000</v>
      </c>
      <c r="I73" s="168">
        <v>123592</v>
      </c>
      <c r="J73" s="75">
        <v>45210</v>
      </c>
      <c r="K73" s="17">
        <f>сен.23!K73+окт.23!H73-окт.23!G73</f>
        <v>7837.7299999999977</v>
      </c>
    </row>
    <row r="74" spans="1:11">
      <c r="A74" s="138"/>
      <c r="B74" s="120">
        <v>71</v>
      </c>
      <c r="C74" s="69">
        <v>22080</v>
      </c>
      <c r="D74" s="69">
        <v>23023</v>
      </c>
      <c r="E74" s="70">
        <f t="shared" si="2"/>
        <v>943</v>
      </c>
      <c r="F74" s="112">
        <v>4.71</v>
      </c>
      <c r="G74" s="17">
        <f t="shared" si="3"/>
        <v>4441.53</v>
      </c>
      <c r="H74" s="70"/>
      <c r="I74" s="168"/>
      <c r="J74" s="75"/>
      <c r="K74" s="17">
        <f>сен.23!K74+окт.23!H74-окт.23!G74</f>
        <v>-8522.41</v>
      </c>
    </row>
    <row r="75" spans="1:11" s="64" customFormat="1">
      <c r="A75" s="138"/>
      <c r="B75" s="120">
        <v>72</v>
      </c>
      <c r="C75" s="69">
        <v>7762</v>
      </c>
      <c r="D75" s="69">
        <v>7833</v>
      </c>
      <c r="E75" s="70">
        <f t="shared" si="2"/>
        <v>71</v>
      </c>
      <c r="F75" s="70">
        <v>6.73</v>
      </c>
      <c r="G75" s="70">
        <f t="shared" si="3"/>
        <v>477.83000000000004</v>
      </c>
      <c r="H75" s="70">
        <v>1500</v>
      </c>
      <c r="I75" s="168">
        <v>776678</v>
      </c>
      <c r="J75" s="75">
        <v>45203</v>
      </c>
      <c r="K75" s="70">
        <f>сен.23!K75+окт.23!H75-окт.23!G75</f>
        <v>421.66999999999928</v>
      </c>
    </row>
    <row r="76" spans="1:11">
      <c r="A76" s="138"/>
      <c r="B76" s="120">
        <v>73</v>
      </c>
      <c r="C76" s="69">
        <v>27792</v>
      </c>
      <c r="D76" s="69">
        <v>28005</v>
      </c>
      <c r="E76" s="70">
        <f t="shared" si="2"/>
        <v>213</v>
      </c>
      <c r="F76" s="70">
        <v>6.73</v>
      </c>
      <c r="G76" s="17">
        <f t="shared" si="3"/>
        <v>1433.49</v>
      </c>
      <c r="H76" s="70">
        <v>4000</v>
      </c>
      <c r="I76" s="168">
        <v>111806</v>
      </c>
      <c r="J76" s="75">
        <v>45226</v>
      </c>
      <c r="K76" s="17">
        <f>сен.23!K76+окт.23!H76-окт.23!G76</f>
        <v>7886</v>
      </c>
    </row>
    <row r="77" spans="1:11">
      <c r="A77" s="138"/>
      <c r="B77" s="120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17">
        <f>сен.23!K77+окт.23!H77-окт.23!G77</f>
        <v>0</v>
      </c>
    </row>
    <row r="78" spans="1:11">
      <c r="A78" s="138"/>
      <c r="B78" s="120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17">
        <f>сен.23!K78+окт.23!H78-окт.23!G78</f>
        <v>0</v>
      </c>
    </row>
    <row r="79" spans="1:11">
      <c r="A79" s="138"/>
      <c r="B79" s="120">
        <v>76</v>
      </c>
      <c r="C79" s="69">
        <v>4467</v>
      </c>
      <c r="D79" s="69">
        <v>4533</v>
      </c>
      <c r="E79" s="70">
        <f t="shared" si="2"/>
        <v>66</v>
      </c>
      <c r="F79" s="70">
        <v>6.73</v>
      </c>
      <c r="G79" s="17">
        <f t="shared" si="3"/>
        <v>444.18</v>
      </c>
      <c r="H79" s="70"/>
      <c r="I79" s="168"/>
      <c r="J79" s="75"/>
      <c r="K79" s="17">
        <f>сен.23!K79+окт.23!H79-окт.23!G79</f>
        <v>792.55999999999972</v>
      </c>
    </row>
    <row r="80" spans="1:11">
      <c r="A80" s="138"/>
      <c r="B80" s="120">
        <v>77</v>
      </c>
      <c r="C80" s="69">
        <v>10441</v>
      </c>
      <c r="D80" s="69">
        <v>10626</v>
      </c>
      <c r="E80" s="70">
        <f t="shared" si="2"/>
        <v>185</v>
      </c>
      <c r="F80" s="70">
        <v>6.73</v>
      </c>
      <c r="G80" s="17">
        <f t="shared" si="3"/>
        <v>1245.0500000000002</v>
      </c>
      <c r="H80" s="70"/>
      <c r="I80" s="168"/>
      <c r="J80" s="75"/>
      <c r="K80" s="17">
        <f>сен.23!K80+окт.23!H80-окт.23!G80</f>
        <v>-1645.6700000000008</v>
      </c>
    </row>
    <row r="81" spans="1:11">
      <c r="A81" s="22"/>
      <c r="B81" s="120">
        <v>79</v>
      </c>
      <c r="C81" s="69">
        <v>24092</v>
      </c>
      <c r="D81" s="69">
        <v>24433</v>
      </c>
      <c r="E81" s="70">
        <f t="shared" si="2"/>
        <v>341</v>
      </c>
      <c r="F81" s="70">
        <v>6.73</v>
      </c>
      <c r="G81" s="17">
        <f t="shared" si="3"/>
        <v>2294.9300000000003</v>
      </c>
      <c r="H81" s="70"/>
      <c r="I81" s="168"/>
      <c r="J81" s="75"/>
      <c r="K81" s="17">
        <f>сен.23!K81+окт.23!H81-окт.23!G81</f>
        <v>1769.6199999999981</v>
      </c>
    </row>
    <row r="82" spans="1:11">
      <c r="A82" s="138"/>
      <c r="B82" s="120">
        <v>80</v>
      </c>
      <c r="C82" s="69">
        <v>11603</v>
      </c>
      <c r="D82" s="69">
        <v>12067</v>
      </c>
      <c r="E82" s="70">
        <f t="shared" si="2"/>
        <v>464</v>
      </c>
      <c r="F82" s="70">
        <v>6.73</v>
      </c>
      <c r="G82" s="17">
        <f t="shared" si="3"/>
        <v>3122.7200000000003</v>
      </c>
      <c r="H82" s="70"/>
      <c r="I82" s="168"/>
      <c r="J82" s="75"/>
      <c r="K82" s="17">
        <f>сен.23!K82+окт.23!H82-окт.23!G82</f>
        <v>-1036.2200000000021</v>
      </c>
    </row>
    <row r="83" spans="1:11">
      <c r="A83" s="138"/>
      <c r="B83" s="120">
        <v>81</v>
      </c>
      <c r="C83" s="69">
        <v>51316</v>
      </c>
      <c r="D83" s="69">
        <v>51921</v>
      </c>
      <c r="E83" s="70">
        <f t="shared" si="2"/>
        <v>605</v>
      </c>
      <c r="F83" s="112">
        <v>4.71</v>
      </c>
      <c r="G83" s="17">
        <f t="shared" si="3"/>
        <v>2849.55</v>
      </c>
      <c r="H83" s="70"/>
      <c r="I83" s="168"/>
      <c r="J83" s="75"/>
      <c r="K83" s="17">
        <f>сен.23!K83+окт.23!H83-окт.23!G83</f>
        <v>-4766.5200000000004</v>
      </c>
    </row>
    <row r="84" spans="1:11">
      <c r="A84" s="138"/>
      <c r="B84" s="120">
        <v>82</v>
      </c>
      <c r="C84" s="69">
        <v>32000</v>
      </c>
      <c r="D84" s="69">
        <v>32212</v>
      </c>
      <c r="E84" s="70">
        <f t="shared" si="2"/>
        <v>212</v>
      </c>
      <c r="F84" s="112">
        <v>4.71</v>
      </c>
      <c r="G84" s="17">
        <f t="shared" si="3"/>
        <v>998.52</v>
      </c>
      <c r="H84" s="70">
        <v>1000</v>
      </c>
      <c r="I84" s="168">
        <v>113842</v>
      </c>
      <c r="J84" s="75">
        <v>45218</v>
      </c>
      <c r="K84" s="17">
        <f>сен.23!K84+окт.23!H84-окт.23!G84</f>
        <v>135.7800000000002</v>
      </c>
    </row>
    <row r="85" spans="1:11">
      <c r="A85" s="138"/>
      <c r="B85" s="120">
        <v>83</v>
      </c>
      <c r="C85" s="69">
        <v>15128</v>
      </c>
      <c r="D85" s="69">
        <v>15235</v>
      </c>
      <c r="E85" s="70">
        <f t="shared" si="2"/>
        <v>107</v>
      </c>
      <c r="F85" s="112">
        <v>4.71</v>
      </c>
      <c r="G85" s="17">
        <f t="shared" si="3"/>
        <v>503.96999999999997</v>
      </c>
      <c r="H85" s="70">
        <v>1000</v>
      </c>
      <c r="I85" s="168">
        <v>279188</v>
      </c>
      <c r="J85" s="75">
        <v>45215</v>
      </c>
      <c r="K85" s="17">
        <f>сен.23!K85+окт.23!H85-окт.23!G85</f>
        <v>-1963.8700000000006</v>
      </c>
    </row>
    <row r="86" spans="1:11">
      <c r="A86" s="138"/>
      <c r="B86" s="130">
        <v>84</v>
      </c>
      <c r="C86" s="69">
        <v>6883</v>
      </c>
      <c r="D86" s="69">
        <v>6925</v>
      </c>
      <c r="E86" s="70">
        <f t="shared" si="2"/>
        <v>42</v>
      </c>
      <c r="F86" s="70">
        <v>6.73</v>
      </c>
      <c r="G86" s="17">
        <f t="shared" si="3"/>
        <v>282.66000000000003</v>
      </c>
      <c r="H86" s="70">
        <v>1000</v>
      </c>
      <c r="I86" s="168">
        <v>195220</v>
      </c>
      <c r="J86" s="75">
        <v>45203</v>
      </c>
      <c r="K86" s="17">
        <f>сен.23!K86+окт.23!H86-окт.23!G86</f>
        <v>2868.5699999999997</v>
      </c>
    </row>
    <row r="87" spans="1:11">
      <c r="A87" s="22"/>
      <c r="B87" s="120">
        <v>85</v>
      </c>
      <c r="C87" s="69">
        <v>23203</v>
      </c>
      <c r="D87" s="69">
        <v>23367</v>
      </c>
      <c r="E87" s="70">
        <f t="shared" si="2"/>
        <v>164</v>
      </c>
      <c r="F87" s="70">
        <v>6.73</v>
      </c>
      <c r="G87" s="17">
        <f t="shared" si="3"/>
        <v>1103.72</v>
      </c>
      <c r="H87" s="70">
        <v>1200</v>
      </c>
      <c r="I87" s="168">
        <v>104562.35224199999</v>
      </c>
      <c r="J87" s="75" t="s">
        <v>107</v>
      </c>
      <c r="K87" s="17">
        <f>сен.23!K87+окт.23!H87-окт.23!G87</f>
        <v>5831.2999999999984</v>
      </c>
    </row>
    <row r="88" spans="1:11">
      <c r="A88" s="138"/>
      <c r="B88" s="120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17">
        <f>сен.23!K88+окт.23!H88-окт.23!G88</f>
        <v>0</v>
      </c>
    </row>
    <row r="89" spans="1:11">
      <c r="A89" s="138"/>
      <c r="B89" s="120">
        <v>87</v>
      </c>
      <c r="C89" s="69">
        <v>14320</v>
      </c>
      <c r="D89" s="69">
        <v>14565</v>
      </c>
      <c r="E89" s="70">
        <f t="shared" si="2"/>
        <v>245</v>
      </c>
      <c r="F89" s="70">
        <v>6.73</v>
      </c>
      <c r="G89" s="17">
        <f t="shared" si="3"/>
        <v>1648.8500000000001</v>
      </c>
      <c r="H89" s="70"/>
      <c r="I89" s="168"/>
      <c r="J89" s="75"/>
      <c r="K89" s="17">
        <f>сен.23!K89+окт.23!H89-окт.23!G89</f>
        <v>-524.53000000000088</v>
      </c>
    </row>
    <row r="90" spans="1:11">
      <c r="A90" s="138"/>
      <c r="B90" s="120">
        <v>88</v>
      </c>
      <c r="C90" s="69">
        <v>1731</v>
      </c>
      <c r="D90" s="69">
        <v>1741</v>
      </c>
      <c r="E90" s="70">
        <f t="shared" si="2"/>
        <v>10</v>
      </c>
      <c r="F90" s="70">
        <v>6.73</v>
      </c>
      <c r="G90" s="17">
        <f t="shared" si="3"/>
        <v>67.300000000000011</v>
      </c>
      <c r="H90" s="70"/>
      <c r="I90" s="168"/>
      <c r="J90" s="75"/>
      <c r="K90" s="17">
        <f>сен.23!K90+окт.23!H90-окт.23!G90</f>
        <v>-767.22000000000025</v>
      </c>
    </row>
    <row r="91" spans="1:11">
      <c r="A91" s="138"/>
      <c r="B91" s="120">
        <v>89</v>
      </c>
      <c r="C91" s="69">
        <v>10738</v>
      </c>
      <c r="D91" s="69">
        <v>11104</v>
      </c>
      <c r="E91" s="70">
        <f t="shared" si="2"/>
        <v>366</v>
      </c>
      <c r="F91" s="112">
        <v>4.71</v>
      </c>
      <c r="G91" s="17">
        <f t="shared" si="3"/>
        <v>1723.86</v>
      </c>
      <c r="H91" s="70"/>
      <c r="I91" s="168"/>
      <c r="J91" s="75"/>
      <c r="K91" s="17">
        <f>сен.23!K91+окт.23!H91-окт.23!G91</f>
        <v>-6057.0599999999995</v>
      </c>
    </row>
    <row r="92" spans="1:11">
      <c r="A92" s="138"/>
      <c r="B92" s="120">
        <v>90</v>
      </c>
      <c r="C92" s="69">
        <v>12040</v>
      </c>
      <c r="D92" s="69">
        <v>12290</v>
      </c>
      <c r="E92" s="70">
        <f t="shared" si="2"/>
        <v>250</v>
      </c>
      <c r="F92" s="70">
        <v>6.73</v>
      </c>
      <c r="G92" s="17">
        <f t="shared" si="3"/>
        <v>1682.5</v>
      </c>
      <c r="H92" s="70"/>
      <c r="I92" s="168"/>
      <c r="J92" s="75"/>
      <c r="K92" s="17">
        <f>сен.23!K92+окт.23!H92-окт.23!G92</f>
        <v>-1831.1600000000003</v>
      </c>
    </row>
    <row r="93" spans="1:11">
      <c r="A93" s="138"/>
      <c r="B93" s="120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сен.23!K93+окт.23!H93-окт.23!G93</f>
        <v>0</v>
      </c>
    </row>
    <row r="94" spans="1:11">
      <c r="A94" s="138"/>
      <c r="B94" s="120">
        <v>92</v>
      </c>
      <c r="C94" s="69">
        <v>22533</v>
      </c>
      <c r="D94" s="69">
        <v>22643</v>
      </c>
      <c r="E94" s="70">
        <f t="shared" si="2"/>
        <v>110</v>
      </c>
      <c r="F94" s="70">
        <v>6.73</v>
      </c>
      <c r="G94" s="17">
        <f t="shared" si="3"/>
        <v>740.30000000000007</v>
      </c>
      <c r="H94" s="70">
        <v>1298.8900000000001</v>
      </c>
      <c r="I94" s="168">
        <v>464508.28845200001</v>
      </c>
      <c r="J94" s="75" t="s">
        <v>104</v>
      </c>
      <c r="K94" s="17">
        <f>сен.23!K94+окт.23!H94-окт.23!G94</f>
        <v>74.029999999999177</v>
      </c>
    </row>
    <row r="95" spans="1:11">
      <c r="A95" s="138"/>
      <c r="B95" s="120">
        <v>93</v>
      </c>
      <c r="C95" s="69">
        <v>16335</v>
      </c>
      <c r="D95" s="69">
        <v>16856</v>
      </c>
      <c r="E95" s="70">
        <f t="shared" si="2"/>
        <v>521</v>
      </c>
      <c r="F95" s="70">
        <v>6.73</v>
      </c>
      <c r="G95" s="17">
        <f t="shared" si="3"/>
        <v>3506.3300000000004</v>
      </c>
      <c r="H95" s="70"/>
      <c r="I95" s="168"/>
      <c r="J95" s="75"/>
      <c r="K95" s="17">
        <f>сен.23!K95+окт.23!H95-окт.23!G95</f>
        <v>642.52999999999838</v>
      </c>
    </row>
    <row r="96" spans="1:11">
      <c r="A96" s="138"/>
      <c r="B96" s="120">
        <v>94</v>
      </c>
      <c r="C96" s="69">
        <v>1954</v>
      </c>
      <c r="D96" s="69">
        <v>1962</v>
      </c>
      <c r="E96" s="70">
        <f t="shared" si="2"/>
        <v>8</v>
      </c>
      <c r="F96" s="70">
        <v>6.73</v>
      </c>
      <c r="G96" s="17">
        <f t="shared" si="3"/>
        <v>53.84</v>
      </c>
      <c r="H96" s="70"/>
      <c r="I96" s="168"/>
      <c r="J96" s="75"/>
      <c r="K96" s="17">
        <f>сен.23!K96+окт.23!H96-окт.23!G96</f>
        <v>-1191.2099999999998</v>
      </c>
    </row>
    <row r="97" spans="1:11">
      <c r="A97" s="138"/>
      <c r="B97" s="120">
        <v>95</v>
      </c>
      <c r="C97" s="69">
        <v>879</v>
      </c>
      <c r="D97" s="69">
        <v>881</v>
      </c>
      <c r="E97" s="70">
        <f t="shared" si="2"/>
        <v>2</v>
      </c>
      <c r="F97" s="70">
        <v>6.73</v>
      </c>
      <c r="G97" s="17">
        <f t="shared" si="3"/>
        <v>13.46</v>
      </c>
      <c r="H97" s="70"/>
      <c r="I97" s="168"/>
      <c r="J97" s="75"/>
      <c r="K97" s="17">
        <f>сен.23!K97+окт.23!H97-окт.23!G97</f>
        <v>-222.09</v>
      </c>
    </row>
    <row r="98" spans="1:11">
      <c r="A98" s="138"/>
      <c r="B98" s="120">
        <v>96</v>
      </c>
      <c r="C98" s="69">
        <v>39963</v>
      </c>
      <c r="D98" s="69">
        <v>40847</v>
      </c>
      <c r="E98" s="70">
        <f t="shared" si="2"/>
        <v>884</v>
      </c>
      <c r="F98" s="70">
        <v>6.73</v>
      </c>
      <c r="G98" s="17">
        <f t="shared" si="3"/>
        <v>5949.3200000000006</v>
      </c>
      <c r="H98" s="70">
        <v>20000</v>
      </c>
      <c r="I98" s="168">
        <v>575302</v>
      </c>
      <c r="J98" s="75">
        <v>45201</v>
      </c>
      <c r="K98" s="17">
        <f>сен.23!K98+окт.23!H98-окт.23!G98</f>
        <v>472.73999999999887</v>
      </c>
    </row>
    <row r="99" spans="1:11">
      <c r="A99" s="138"/>
      <c r="B99" s="120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сен.23!K99+окт.23!H99-окт.23!G99</f>
        <v>0</v>
      </c>
    </row>
    <row r="100" spans="1:11" s="64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сен.23!K100+окт.23!H100-окт.23!G100</f>
        <v>-4145.68</v>
      </c>
    </row>
    <row r="101" spans="1:11" s="64" customFormat="1">
      <c r="A101" s="179"/>
      <c r="B101" s="178" t="s">
        <v>97</v>
      </c>
      <c r="C101" s="69">
        <v>818</v>
      </c>
      <c r="D101" s="69">
        <v>819</v>
      </c>
      <c r="E101" s="70">
        <f t="shared" si="2"/>
        <v>1</v>
      </c>
      <c r="F101" s="70">
        <v>6.73</v>
      </c>
      <c r="G101" s="70">
        <f t="shared" si="3"/>
        <v>6.73</v>
      </c>
      <c r="H101" s="70"/>
      <c r="I101" s="178"/>
      <c r="J101" s="75"/>
      <c r="K101" s="70">
        <f>сен.23!K101+окт.23!H101-окт.23!G101</f>
        <v>-5505.1399999999994</v>
      </c>
    </row>
    <row r="102" spans="1:11">
      <c r="A102" s="138"/>
      <c r="B102" s="120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сен.23!K102+окт.23!H102-окт.23!G102</f>
        <v>0</v>
      </c>
    </row>
    <row r="103" spans="1:11">
      <c r="A103" s="138"/>
      <c r="B103" s="120" t="s">
        <v>24</v>
      </c>
      <c r="C103" s="69">
        <v>2300</v>
      </c>
      <c r="D103" s="69">
        <v>2350</v>
      </c>
      <c r="E103" s="70">
        <f t="shared" si="2"/>
        <v>50</v>
      </c>
      <c r="F103" s="70">
        <v>6.73</v>
      </c>
      <c r="G103" s="70">
        <f t="shared" si="3"/>
        <v>336.5</v>
      </c>
      <c r="H103" s="70"/>
      <c r="I103" s="168"/>
      <c r="J103" s="75"/>
      <c r="K103" s="70">
        <f>сен.23!K103+окт.23!H103-окт.23!G103</f>
        <v>-6474.2600000000011</v>
      </c>
    </row>
    <row r="104" spans="1:11">
      <c r="A104" s="138"/>
      <c r="B104" s="120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сен.23!K104+окт.23!H104-окт.23!G104</f>
        <v>0</v>
      </c>
    </row>
    <row r="105" spans="1:11" s="64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сен.23!K105+окт.23!H105-окт.23!G105</f>
        <v>0</v>
      </c>
    </row>
    <row r="106" spans="1:11">
      <c r="A106" s="138"/>
      <c r="B106" s="120">
        <v>101</v>
      </c>
      <c r="C106" s="69">
        <v>49957</v>
      </c>
      <c r="D106" s="69">
        <v>51451</v>
      </c>
      <c r="E106" s="70">
        <f t="shared" si="2"/>
        <v>1494</v>
      </c>
      <c r="F106" s="112">
        <v>4.71</v>
      </c>
      <c r="G106" s="17">
        <f t="shared" si="3"/>
        <v>7036.74</v>
      </c>
      <c r="H106" s="70"/>
      <c r="I106" s="168"/>
      <c r="J106" s="75"/>
      <c r="K106" s="17">
        <f>сен.23!K106+окт.23!H106-окт.23!G106</f>
        <v>2572.0499999999993</v>
      </c>
    </row>
    <row r="107" spans="1:11">
      <c r="A107" s="138"/>
      <c r="B107" s="130">
        <v>102</v>
      </c>
      <c r="C107" s="69">
        <v>87528</v>
      </c>
      <c r="D107" s="69">
        <v>88180</v>
      </c>
      <c r="E107" s="70">
        <f t="shared" si="2"/>
        <v>652</v>
      </c>
      <c r="F107" s="112">
        <v>4.71</v>
      </c>
      <c r="G107" s="17">
        <f t="shared" si="3"/>
        <v>3070.92</v>
      </c>
      <c r="H107" s="70"/>
      <c r="I107" s="168"/>
      <c r="J107" s="75"/>
      <c r="K107" s="17">
        <f>сен.23!K107+окт.23!H107-окт.23!G107</f>
        <v>-27657.119999999995</v>
      </c>
    </row>
    <row r="108" spans="1:11">
      <c r="A108" s="138"/>
      <c r="B108" s="120">
        <v>103</v>
      </c>
      <c r="C108" s="69">
        <v>31587</v>
      </c>
      <c r="D108" s="69">
        <v>32653</v>
      </c>
      <c r="E108" s="70">
        <f t="shared" si="2"/>
        <v>1066</v>
      </c>
      <c r="F108" s="112">
        <v>4.71</v>
      </c>
      <c r="G108" s="70">
        <f t="shared" si="3"/>
        <v>5020.8599999999997</v>
      </c>
      <c r="H108" s="70">
        <v>3324</v>
      </c>
      <c r="I108" s="168">
        <v>721863</v>
      </c>
      <c r="J108" s="75">
        <v>45576</v>
      </c>
      <c r="K108" s="70">
        <f>сен.23!K108+окт.23!H108-окт.23!G108</f>
        <v>7840.9299999999994</v>
      </c>
    </row>
    <row r="109" spans="1:11">
      <c r="A109" s="138"/>
      <c r="B109" s="120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сен.23!K109+окт.23!H109-окт.23!G109</f>
        <v>0</v>
      </c>
    </row>
    <row r="110" spans="1:11">
      <c r="A110" s="138"/>
      <c r="B110" s="120">
        <v>105</v>
      </c>
      <c r="C110" s="69">
        <v>576</v>
      </c>
      <c r="D110" s="69">
        <v>578</v>
      </c>
      <c r="E110" s="70">
        <f t="shared" si="2"/>
        <v>2</v>
      </c>
      <c r="F110" s="70">
        <v>6.73</v>
      </c>
      <c r="G110" s="17">
        <f t="shared" si="3"/>
        <v>13.46</v>
      </c>
      <c r="H110" s="70"/>
      <c r="I110" s="168"/>
      <c r="J110" s="75"/>
      <c r="K110" s="17">
        <f>сен.23!K110+окт.23!H110-окт.23!G110</f>
        <v>525.79999999999995</v>
      </c>
    </row>
    <row r="111" spans="1:11">
      <c r="A111" s="138"/>
      <c r="B111" s="120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сен.23!K111+окт.23!H111-окт.23!G111</f>
        <v>0</v>
      </c>
    </row>
    <row r="112" spans="1:11">
      <c r="A112" s="138"/>
      <c r="B112" s="120">
        <v>107</v>
      </c>
      <c r="C112" s="69"/>
      <c r="D112" s="69"/>
      <c r="E112" s="70">
        <f t="shared" si="2"/>
        <v>0</v>
      </c>
      <c r="F112" s="70">
        <v>6.73</v>
      </c>
      <c r="G112" s="70">
        <f t="shared" si="3"/>
        <v>0</v>
      </c>
      <c r="H112" s="70"/>
      <c r="I112" s="168"/>
      <c r="J112" s="75"/>
      <c r="K112" s="70">
        <f>сен.23!K112+окт.23!H112-окт.23!G112</f>
        <v>0</v>
      </c>
    </row>
    <row r="113" spans="1:11">
      <c r="A113" s="138"/>
      <c r="B113" s="120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сен.23!K113+окт.23!H113-окт.23!G113</f>
        <v>0</v>
      </c>
    </row>
    <row r="114" spans="1:11">
      <c r="A114" s="138"/>
      <c r="B114" s="120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сен.23!K114+окт.23!H114-окт.23!G114</f>
        <v>0</v>
      </c>
    </row>
    <row r="115" spans="1:11">
      <c r="A115" s="140"/>
      <c r="B115" s="120">
        <v>110</v>
      </c>
      <c r="C115" s="69">
        <v>7033</v>
      </c>
      <c r="D115" s="69">
        <v>7061</v>
      </c>
      <c r="E115" s="70">
        <f t="shared" si="2"/>
        <v>28</v>
      </c>
      <c r="F115" s="70">
        <v>6.73</v>
      </c>
      <c r="G115" s="17">
        <f t="shared" si="3"/>
        <v>188.44</v>
      </c>
      <c r="H115" s="70"/>
      <c r="I115" s="168"/>
      <c r="J115" s="75"/>
      <c r="K115" s="17">
        <f>сен.23!K115+окт.23!H115-окт.23!G115</f>
        <v>-236.34000000000003</v>
      </c>
    </row>
    <row r="116" spans="1:11">
      <c r="A116" s="138"/>
      <c r="B116" s="120">
        <v>111</v>
      </c>
      <c r="C116" s="69">
        <v>18373</v>
      </c>
      <c r="D116" s="69">
        <v>18407</v>
      </c>
      <c r="E116" s="70">
        <f t="shared" si="2"/>
        <v>34</v>
      </c>
      <c r="F116" s="70">
        <v>6.73</v>
      </c>
      <c r="G116" s="17">
        <f t="shared" si="3"/>
        <v>228.82000000000002</v>
      </c>
      <c r="H116" s="70"/>
      <c r="I116" s="168"/>
      <c r="J116" s="75"/>
      <c r="K116" s="17">
        <f>сен.23!K116+окт.23!H116-окт.23!G116</f>
        <v>-2294.9300000000003</v>
      </c>
    </row>
    <row r="117" spans="1:11">
      <c r="A117" s="138"/>
      <c r="B117" s="120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17">
        <f>сен.23!K117+окт.23!H117-окт.23!G117</f>
        <v>0</v>
      </c>
    </row>
    <row r="118" spans="1:11">
      <c r="A118" s="138"/>
      <c r="B118" s="120">
        <v>113</v>
      </c>
      <c r="C118" s="69">
        <v>1862</v>
      </c>
      <c r="D118" s="69">
        <v>2115</v>
      </c>
      <c r="E118" s="70">
        <f t="shared" si="2"/>
        <v>253</v>
      </c>
      <c r="F118" s="70">
        <v>6.73</v>
      </c>
      <c r="G118" s="17">
        <f t="shared" si="3"/>
        <v>1702.69</v>
      </c>
      <c r="H118" s="70"/>
      <c r="I118" s="168"/>
      <c r="J118" s="75"/>
      <c r="K118" s="17">
        <f>сен.23!K118+окт.23!H118-окт.23!G118</f>
        <v>-4044.73</v>
      </c>
    </row>
    <row r="119" spans="1:11">
      <c r="A119" s="138"/>
      <c r="B119" s="120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сен.23!K119+окт.23!H119-окт.23!G119</f>
        <v>0</v>
      </c>
    </row>
    <row r="120" spans="1:11">
      <c r="A120" s="22"/>
      <c r="B120" s="120">
        <v>116</v>
      </c>
      <c r="C120" s="69">
        <v>119607</v>
      </c>
      <c r="D120" s="69">
        <v>120470</v>
      </c>
      <c r="E120" s="70">
        <f t="shared" si="2"/>
        <v>863</v>
      </c>
      <c r="F120" s="112">
        <v>4.71</v>
      </c>
      <c r="G120" s="17">
        <f t="shared" si="3"/>
        <v>4064.73</v>
      </c>
      <c r="H120" s="70"/>
      <c r="I120" s="168"/>
      <c r="J120" s="75"/>
      <c r="K120" s="17">
        <f>сен.23!K120+окт.23!H120-окт.23!G120</f>
        <v>14700.3</v>
      </c>
    </row>
    <row r="121" spans="1:11">
      <c r="A121" s="138"/>
      <c r="B121" s="120">
        <v>117</v>
      </c>
      <c r="C121" s="69">
        <v>38375</v>
      </c>
      <c r="D121" s="69">
        <v>39010</v>
      </c>
      <c r="E121" s="70">
        <f t="shared" si="2"/>
        <v>635</v>
      </c>
      <c r="F121" s="70">
        <v>6.73</v>
      </c>
      <c r="G121" s="17">
        <f t="shared" si="3"/>
        <v>4273.55</v>
      </c>
      <c r="H121" s="70">
        <v>4500</v>
      </c>
      <c r="I121" s="168">
        <v>816404</v>
      </c>
      <c r="J121" s="75">
        <v>45215</v>
      </c>
      <c r="K121" s="17">
        <f>сен.23!K121+окт.23!H121-окт.23!G121</f>
        <v>49519.83</v>
      </c>
    </row>
    <row r="122" spans="1:11">
      <c r="A122" s="138"/>
      <c r="B122" s="120">
        <v>118</v>
      </c>
      <c r="C122" s="69">
        <v>25580</v>
      </c>
      <c r="D122" s="69">
        <v>25973</v>
      </c>
      <c r="E122" s="70">
        <f t="shared" si="2"/>
        <v>393</v>
      </c>
      <c r="F122" s="70">
        <v>6.73</v>
      </c>
      <c r="G122" s="17">
        <f t="shared" si="3"/>
        <v>2644.8900000000003</v>
      </c>
      <c r="H122" s="70"/>
      <c r="I122" s="168"/>
      <c r="J122" s="75"/>
      <c r="K122" s="17">
        <f>сен.23!K122+окт.23!H122-окт.23!G122</f>
        <v>-21921.170000000002</v>
      </c>
    </row>
    <row r="123" spans="1:11">
      <c r="A123" s="138"/>
      <c r="B123" s="120">
        <v>120</v>
      </c>
      <c r="C123" s="69">
        <v>1658</v>
      </c>
      <c r="D123" s="69">
        <v>1660</v>
      </c>
      <c r="E123" s="70">
        <f t="shared" si="2"/>
        <v>2</v>
      </c>
      <c r="F123" s="70">
        <v>6.73</v>
      </c>
      <c r="G123" s="17">
        <f t="shared" si="3"/>
        <v>13.46</v>
      </c>
      <c r="H123" s="70"/>
      <c r="I123" s="168"/>
      <c r="J123" s="75"/>
      <c r="K123" s="17">
        <f>сен.23!K123+окт.23!H123-окт.23!G123</f>
        <v>-6258.9000000000005</v>
      </c>
    </row>
    <row r="124" spans="1:11">
      <c r="A124" s="138"/>
      <c r="B124" s="120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17">
        <f>сен.23!K124+окт.23!H124-окт.23!G124</f>
        <v>0</v>
      </c>
    </row>
    <row r="125" spans="1:11">
      <c r="A125" s="138"/>
      <c r="B125" s="120">
        <v>122</v>
      </c>
      <c r="C125" s="69">
        <v>2589</v>
      </c>
      <c r="D125" s="69">
        <v>3809</v>
      </c>
      <c r="E125" s="70">
        <f t="shared" si="2"/>
        <v>1220</v>
      </c>
      <c r="F125" s="70">
        <v>6.73</v>
      </c>
      <c r="G125" s="17">
        <f t="shared" si="3"/>
        <v>8210.6</v>
      </c>
      <c r="H125" s="70">
        <v>2000</v>
      </c>
      <c r="I125" s="168">
        <v>604418</v>
      </c>
      <c r="J125" s="75">
        <v>45208</v>
      </c>
      <c r="K125" s="17">
        <f>сен.23!K125+окт.23!H125-окт.23!G125</f>
        <v>-3627.8400000000011</v>
      </c>
    </row>
    <row r="126" spans="1:11">
      <c r="A126" s="138"/>
      <c r="B126" s="120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сен.23!K126+окт.23!H126-окт.23!G126</f>
        <v>0</v>
      </c>
    </row>
    <row r="127" spans="1:11">
      <c r="A127" s="138"/>
      <c r="B127" s="120">
        <v>124</v>
      </c>
      <c r="C127" s="69">
        <v>5</v>
      </c>
      <c r="D127" s="69">
        <v>5</v>
      </c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17">
        <f>сен.23!K127+окт.23!H127-окт.23!G127</f>
        <v>-26.92</v>
      </c>
    </row>
    <row r="128" spans="1:11" s="66" customFormat="1">
      <c r="A128" s="25"/>
      <c r="B128" s="155">
        <v>125</v>
      </c>
      <c r="C128" s="69">
        <v>1018</v>
      </c>
      <c r="D128" s="69">
        <v>1038</v>
      </c>
      <c r="E128" s="69">
        <f t="shared" si="2"/>
        <v>20</v>
      </c>
      <c r="F128" s="70">
        <v>6.73</v>
      </c>
      <c r="G128" s="69">
        <f t="shared" si="3"/>
        <v>134.60000000000002</v>
      </c>
      <c r="H128" s="70">
        <v>228.62</v>
      </c>
      <c r="I128" s="168">
        <v>248799</v>
      </c>
      <c r="J128" s="75">
        <v>45223</v>
      </c>
      <c r="K128" s="69">
        <f>сен.23!K128+окт.23!H128-окт.23!G128</f>
        <v>2.3699999999999193</v>
      </c>
    </row>
    <row r="129" spans="1:11">
      <c r="A129" s="138"/>
      <c r="B129" s="120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сен.23!K129+окт.23!H129-окт.23!G129</f>
        <v>0</v>
      </c>
    </row>
    <row r="130" spans="1:11">
      <c r="A130" s="138"/>
      <c r="B130" s="120" t="s">
        <v>30</v>
      </c>
      <c r="C130" s="69">
        <v>17953</v>
      </c>
      <c r="D130" s="69">
        <v>18655</v>
      </c>
      <c r="E130" s="70">
        <f t="shared" si="2"/>
        <v>702</v>
      </c>
      <c r="F130" s="112">
        <v>4.71</v>
      </c>
      <c r="G130" s="17">
        <f t="shared" si="3"/>
        <v>3306.42</v>
      </c>
      <c r="H130" s="70">
        <v>5000</v>
      </c>
      <c r="I130" s="168">
        <v>853542</v>
      </c>
      <c r="J130" s="75">
        <v>45210</v>
      </c>
      <c r="K130" s="17">
        <f>сен.23!K130+окт.23!H130-окт.23!G130</f>
        <v>8201.0200000000023</v>
      </c>
    </row>
    <row r="131" spans="1:11">
      <c r="A131" s="138"/>
      <c r="B131" s="120" t="s">
        <v>23</v>
      </c>
      <c r="C131" s="69">
        <v>8671</v>
      </c>
      <c r="D131" s="69">
        <v>8984</v>
      </c>
      <c r="E131" s="70">
        <f t="shared" si="2"/>
        <v>313</v>
      </c>
      <c r="F131" s="112">
        <v>4.71</v>
      </c>
      <c r="G131" s="17">
        <f t="shared" si="3"/>
        <v>1474.23</v>
      </c>
      <c r="H131" s="70"/>
      <c r="I131" s="168"/>
      <c r="J131" s="75"/>
      <c r="K131" s="17">
        <f>сен.23!K131+окт.23!H131-окт.23!G131</f>
        <v>738.23</v>
      </c>
    </row>
    <row r="132" spans="1:11">
      <c r="A132" s="138"/>
      <c r="B132" s="120">
        <v>129</v>
      </c>
      <c r="C132" s="69">
        <v>6195</v>
      </c>
      <c r="D132" s="69">
        <v>6204</v>
      </c>
      <c r="E132" s="70">
        <f t="shared" si="2"/>
        <v>9</v>
      </c>
      <c r="F132" s="70">
        <v>6.73</v>
      </c>
      <c r="G132" s="70">
        <f t="shared" si="3"/>
        <v>60.570000000000007</v>
      </c>
      <c r="H132" s="70"/>
      <c r="I132" s="168"/>
      <c r="J132" s="75"/>
      <c r="K132" s="17">
        <f>сен.23!K132+окт.23!H132-окт.23!G132</f>
        <v>2338.8799999999997</v>
      </c>
    </row>
    <row r="133" spans="1:11">
      <c r="A133" s="138"/>
      <c r="B133" s="120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сен.23!K133+окт.23!H133-окт.23!G133</f>
        <v>0</v>
      </c>
    </row>
    <row r="134" spans="1:11">
      <c r="A134" s="138"/>
      <c r="B134" s="120">
        <v>131</v>
      </c>
      <c r="C134" s="69"/>
      <c r="D134" s="69"/>
      <c r="E134" s="70">
        <f t="shared" si="2"/>
        <v>0</v>
      </c>
      <c r="F134" s="70">
        <v>6.73</v>
      </c>
      <c r="G134" s="70">
        <f t="shared" si="3"/>
        <v>0</v>
      </c>
      <c r="H134" s="70"/>
      <c r="I134" s="168"/>
      <c r="J134" s="75"/>
      <c r="K134" s="70">
        <f>сен.23!K134+окт.23!H134-окт.23!G134</f>
        <v>0</v>
      </c>
    </row>
    <row r="135" spans="1:11">
      <c r="A135" s="138"/>
      <c r="B135" s="120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17">
        <f>сен.23!K135+окт.23!H135-окт.23!G135</f>
        <v>0</v>
      </c>
    </row>
    <row r="136" spans="1:11">
      <c r="A136" s="138"/>
      <c r="B136" s="120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17">
        <f>сен.23!K136+окт.23!H136-окт.23!G136</f>
        <v>0</v>
      </c>
    </row>
    <row r="137" spans="1:11">
      <c r="A137" s="138"/>
      <c r="B137" s="120">
        <v>134</v>
      </c>
      <c r="C137" s="69"/>
      <c r="D137" s="69"/>
      <c r="E137" s="70">
        <f t="shared" si="2"/>
        <v>0</v>
      </c>
      <c r="F137" s="70">
        <v>6.73</v>
      </c>
      <c r="G137" s="17">
        <f t="shared" si="3"/>
        <v>0</v>
      </c>
      <c r="H137" s="70"/>
      <c r="I137" s="168"/>
      <c r="J137" s="75"/>
      <c r="K137" s="17">
        <f>сен.23!K137+окт.23!H137-окт.23!G137</f>
        <v>0</v>
      </c>
    </row>
    <row r="138" spans="1:11">
      <c r="A138" s="138"/>
      <c r="B138" s="130">
        <v>135</v>
      </c>
      <c r="C138" s="69">
        <v>44245</v>
      </c>
      <c r="D138" s="69">
        <v>45120</v>
      </c>
      <c r="E138" s="70">
        <f t="shared" si="2"/>
        <v>875</v>
      </c>
      <c r="F138" s="112">
        <v>4.71</v>
      </c>
      <c r="G138" s="70">
        <f t="shared" si="3"/>
        <v>4121.25</v>
      </c>
      <c r="H138" s="70"/>
      <c r="I138" s="168"/>
      <c r="J138" s="75"/>
      <c r="K138" s="17">
        <f>сен.23!K138+окт.23!H138-окт.23!G138</f>
        <v>160.13000000000193</v>
      </c>
    </row>
    <row r="139" spans="1:11">
      <c r="A139" s="138"/>
      <c r="B139" s="120">
        <v>136</v>
      </c>
      <c r="C139" s="69"/>
      <c r="D139" s="69"/>
      <c r="E139" s="70">
        <f t="shared" ref="E139:E202" si="4">D139-C139</f>
        <v>0</v>
      </c>
      <c r="F139" s="70">
        <v>6.73</v>
      </c>
      <c r="G139" s="17">
        <f t="shared" ref="G139:G202" si="5">F139*E139</f>
        <v>0</v>
      </c>
      <c r="H139" s="70"/>
      <c r="I139" s="168"/>
      <c r="J139" s="75"/>
      <c r="K139" s="17">
        <f>сен.23!K139+окт.23!H139-окт.23!G139</f>
        <v>0</v>
      </c>
    </row>
    <row r="140" spans="1:11">
      <c r="A140" s="138"/>
      <c r="B140" s="120">
        <v>137</v>
      </c>
      <c r="C140" s="69">
        <v>1178</v>
      </c>
      <c r="D140" s="69">
        <v>1204</v>
      </c>
      <c r="E140" s="70">
        <f t="shared" si="4"/>
        <v>26</v>
      </c>
      <c r="F140" s="70">
        <v>6.73</v>
      </c>
      <c r="G140" s="17">
        <f t="shared" si="5"/>
        <v>174.98000000000002</v>
      </c>
      <c r="H140" s="70"/>
      <c r="I140" s="168"/>
      <c r="J140" s="75"/>
      <c r="K140" s="17">
        <f>сен.23!K140+окт.23!H140-окт.23!G140</f>
        <v>-207.52000000000015</v>
      </c>
    </row>
    <row r="141" spans="1:11">
      <c r="A141" s="22"/>
      <c r="B141" s="130">
        <v>138</v>
      </c>
      <c r="C141" s="69">
        <v>48456</v>
      </c>
      <c r="D141" s="69">
        <v>49295</v>
      </c>
      <c r="E141" s="70">
        <f t="shared" si="4"/>
        <v>839</v>
      </c>
      <c r="F141" s="112">
        <v>4.71</v>
      </c>
      <c r="G141" s="70">
        <f t="shared" si="5"/>
        <v>3951.69</v>
      </c>
      <c r="H141" s="70">
        <v>8000</v>
      </c>
      <c r="I141" s="168">
        <v>834661</v>
      </c>
      <c r="J141" s="75">
        <v>45229</v>
      </c>
      <c r="K141" s="70">
        <f>сен.23!K141+окт.23!H141-окт.23!G141</f>
        <v>19228.090000000004</v>
      </c>
    </row>
    <row r="142" spans="1:11">
      <c r="A142" s="22"/>
      <c r="B142" s="120">
        <v>139</v>
      </c>
      <c r="C142" s="69"/>
      <c r="D142" s="69"/>
      <c r="E142" s="70">
        <f t="shared" si="4"/>
        <v>0</v>
      </c>
      <c r="F142" s="70">
        <v>6.73</v>
      </c>
      <c r="G142" s="17">
        <f t="shared" si="5"/>
        <v>0</v>
      </c>
      <c r="H142" s="70"/>
      <c r="I142" s="168"/>
      <c r="J142" s="75"/>
      <c r="K142" s="17">
        <f>сен.23!K142+окт.23!H142-окт.23!G142</f>
        <v>0</v>
      </c>
    </row>
    <row r="143" spans="1:11" s="66" customFormat="1">
      <c r="A143" s="156"/>
      <c r="B143" s="155">
        <v>140</v>
      </c>
      <c r="C143" s="69">
        <v>4638</v>
      </c>
      <c r="D143" s="69">
        <v>4658</v>
      </c>
      <c r="E143" s="69">
        <f t="shared" si="4"/>
        <v>20</v>
      </c>
      <c r="F143" s="112">
        <v>4.71</v>
      </c>
      <c r="G143" s="69">
        <f t="shared" si="5"/>
        <v>94.2</v>
      </c>
      <c r="H143" s="70">
        <v>1500</v>
      </c>
      <c r="I143" s="168">
        <v>581151</v>
      </c>
      <c r="J143" s="75">
        <v>45201</v>
      </c>
      <c r="K143" s="69">
        <f>сен.23!K143+окт.23!H143-окт.23!G143</f>
        <v>119.97000000000007</v>
      </c>
    </row>
    <row r="144" spans="1:11">
      <c r="A144" s="138"/>
      <c r="B144" s="120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17">
        <f>сен.23!K144+окт.23!H144-окт.23!G144</f>
        <v>-935.47</v>
      </c>
    </row>
    <row r="145" spans="1:11">
      <c r="A145" s="138"/>
      <c r="B145" s="120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17">
        <f>сен.23!K145+окт.23!H145-окт.23!G145</f>
        <v>0</v>
      </c>
    </row>
    <row r="146" spans="1:11">
      <c r="A146" s="138"/>
      <c r="B146" s="120">
        <v>143</v>
      </c>
      <c r="C146" s="69">
        <v>6367</v>
      </c>
      <c r="D146" s="69">
        <v>6532</v>
      </c>
      <c r="E146" s="70">
        <f t="shared" si="4"/>
        <v>165</v>
      </c>
      <c r="F146" s="112">
        <v>4.71</v>
      </c>
      <c r="G146" s="17">
        <f t="shared" si="5"/>
        <v>777.15</v>
      </c>
      <c r="H146" s="70"/>
      <c r="I146" s="168"/>
      <c r="J146" s="75"/>
      <c r="K146" s="17">
        <f>сен.23!K146+окт.23!H146-окт.23!G146</f>
        <v>-450.94999999999982</v>
      </c>
    </row>
    <row r="147" spans="1:11">
      <c r="A147" s="138"/>
      <c r="B147" s="120">
        <v>144</v>
      </c>
      <c r="C147" s="69">
        <v>3984</v>
      </c>
      <c r="D147" s="69">
        <v>4221</v>
      </c>
      <c r="E147" s="70">
        <f t="shared" si="4"/>
        <v>237</v>
      </c>
      <c r="F147" s="70">
        <v>6.73</v>
      </c>
      <c r="G147" s="17">
        <f t="shared" si="5"/>
        <v>1595.01</v>
      </c>
      <c r="H147" s="70"/>
      <c r="I147" s="168"/>
      <c r="J147" s="75"/>
      <c r="K147" s="17">
        <f>сен.23!K147+окт.23!H147-окт.23!G147</f>
        <v>-6750.1900000000005</v>
      </c>
    </row>
    <row r="148" spans="1:11">
      <c r="A148" s="138"/>
      <c r="B148" s="120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17">
        <f>сен.23!K148+окт.23!H148-окт.23!G148</f>
        <v>0</v>
      </c>
    </row>
    <row r="149" spans="1:11">
      <c r="A149" s="138"/>
      <c r="B149" s="120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17">
        <f>сен.23!K149+окт.23!H149-окт.23!G149</f>
        <v>0</v>
      </c>
    </row>
    <row r="150" spans="1:11">
      <c r="A150" s="138"/>
      <c r="B150" s="120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17">
        <f>сен.23!K150+окт.23!H150-окт.23!G150</f>
        <v>0</v>
      </c>
    </row>
    <row r="151" spans="1:11">
      <c r="A151" s="138"/>
      <c r="B151" s="147" t="s">
        <v>32</v>
      </c>
      <c r="C151" s="69">
        <v>22761</v>
      </c>
      <c r="D151" s="69">
        <v>22965</v>
      </c>
      <c r="E151" s="70">
        <f t="shared" si="4"/>
        <v>204</v>
      </c>
      <c r="F151" s="70">
        <v>6.73</v>
      </c>
      <c r="G151" s="17">
        <f t="shared" si="5"/>
        <v>1372.92</v>
      </c>
      <c r="H151" s="70"/>
      <c r="I151" s="168"/>
      <c r="J151" s="75"/>
      <c r="K151" s="17">
        <f>сен.23!K151+окт.23!H151-окт.23!G151</f>
        <v>9345.6099999999988</v>
      </c>
    </row>
    <row r="152" spans="1:11">
      <c r="A152" s="138"/>
      <c r="B152" s="120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17">
        <f>сен.23!K152+окт.23!H152-окт.23!G152</f>
        <v>0</v>
      </c>
    </row>
    <row r="153" spans="1:11">
      <c r="A153" s="138"/>
      <c r="B153" s="120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17">
        <f>сен.23!K153+окт.23!H153-окт.23!G153</f>
        <v>0</v>
      </c>
    </row>
    <row r="154" spans="1:11">
      <c r="A154" s="26"/>
      <c r="B154" s="120">
        <v>151</v>
      </c>
      <c r="C154" s="69">
        <v>172</v>
      </c>
      <c r="D154" s="69">
        <v>205</v>
      </c>
      <c r="E154" s="70">
        <f t="shared" si="4"/>
        <v>33</v>
      </c>
      <c r="F154" s="70">
        <v>6.73</v>
      </c>
      <c r="G154" s="17">
        <f t="shared" si="5"/>
        <v>222.09</v>
      </c>
      <c r="H154" s="70"/>
      <c r="I154" s="168"/>
      <c r="J154" s="75"/>
      <c r="K154" s="17">
        <f>сен.23!K154+окт.23!H154-окт.23!G154</f>
        <v>-1346</v>
      </c>
    </row>
    <row r="155" spans="1:11">
      <c r="A155" s="138"/>
      <c r="B155" s="120">
        <v>152</v>
      </c>
      <c r="C155" s="69">
        <v>1231</v>
      </c>
      <c r="D155" s="69">
        <v>1282</v>
      </c>
      <c r="E155" s="70">
        <f t="shared" si="4"/>
        <v>51</v>
      </c>
      <c r="F155" s="141">
        <v>4.71</v>
      </c>
      <c r="G155" s="17">
        <f t="shared" si="5"/>
        <v>240.21</v>
      </c>
      <c r="H155" s="70"/>
      <c r="I155" s="168"/>
      <c r="J155" s="75"/>
      <c r="K155" s="17">
        <f>сен.23!K155+окт.23!H155-окт.23!G155</f>
        <v>-5593.0000000000009</v>
      </c>
    </row>
    <row r="156" spans="1:11">
      <c r="A156" s="138"/>
      <c r="B156" s="120">
        <v>153</v>
      </c>
      <c r="C156" s="69">
        <v>12906</v>
      </c>
      <c r="D156" s="69">
        <v>13156</v>
      </c>
      <c r="E156" s="70">
        <f t="shared" si="4"/>
        <v>250</v>
      </c>
      <c r="F156" s="141">
        <v>4.71</v>
      </c>
      <c r="G156" s="17">
        <f t="shared" si="5"/>
        <v>1177.5</v>
      </c>
      <c r="H156" s="70"/>
      <c r="I156" s="168"/>
      <c r="J156" s="75"/>
      <c r="K156" s="17">
        <f>сен.23!K156+окт.23!H156-окт.23!G156</f>
        <v>16920.11</v>
      </c>
    </row>
    <row r="157" spans="1:11">
      <c r="A157" s="138"/>
      <c r="B157" s="120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17">
        <f>сен.23!K157+окт.23!H157-окт.23!G157</f>
        <v>0</v>
      </c>
    </row>
    <row r="158" spans="1:11">
      <c r="A158" s="138"/>
      <c r="B158" s="120">
        <v>155</v>
      </c>
      <c r="C158" s="69">
        <v>1349</v>
      </c>
      <c r="D158" s="69">
        <v>1349</v>
      </c>
      <c r="E158" s="70">
        <f t="shared" si="4"/>
        <v>0</v>
      </c>
      <c r="F158" s="70">
        <v>6.73</v>
      </c>
      <c r="G158" s="17">
        <f t="shared" si="5"/>
        <v>0</v>
      </c>
      <c r="H158" s="70"/>
      <c r="I158" s="168"/>
      <c r="J158" s="75"/>
      <c r="K158" s="17">
        <f>сен.23!K158+окт.23!H158-окт.23!G158</f>
        <v>-47.110000000000007</v>
      </c>
    </row>
    <row r="159" spans="1:11">
      <c r="A159" s="138"/>
      <c r="B159" s="120">
        <v>156</v>
      </c>
      <c r="C159" s="69">
        <v>26111</v>
      </c>
      <c r="D159" s="69">
        <v>27123</v>
      </c>
      <c r="E159" s="70">
        <f t="shared" si="4"/>
        <v>1012</v>
      </c>
      <c r="F159" s="112">
        <v>4.71</v>
      </c>
      <c r="G159" s="17">
        <f t="shared" si="5"/>
        <v>4766.5199999999995</v>
      </c>
      <c r="H159" s="70">
        <v>5000</v>
      </c>
      <c r="I159" s="168">
        <v>677999</v>
      </c>
      <c r="J159" s="75">
        <v>45229</v>
      </c>
      <c r="K159" s="17">
        <f>сен.23!K159+окт.23!H159-окт.23!G159</f>
        <v>8225.5300000000025</v>
      </c>
    </row>
    <row r="160" spans="1:11">
      <c r="A160" s="138"/>
      <c r="B160" s="120">
        <v>157</v>
      </c>
      <c r="C160" s="69">
        <v>7212</v>
      </c>
      <c r="D160" s="69">
        <v>7265</v>
      </c>
      <c r="E160" s="70">
        <f t="shared" si="4"/>
        <v>53</v>
      </c>
      <c r="F160" s="112">
        <v>4.71</v>
      </c>
      <c r="G160" s="17">
        <f t="shared" si="5"/>
        <v>249.63</v>
      </c>
      <c r="H160" s="70"/>
      <c r="I160" s="168"/>
      <c r="J160" s="75"/>
      <c r="K160" s="17">
        <f>сен.23!K160+окт.23!H160-окт.23!G160</f>
        <v>225.81000000000017</v>
      </c>
    </row>
    <row r="161" spans="1:11">
      <c r="A161" s="138"/>
      <c r="B161" s="120">
        <v>158</v>
      </c>
      <c r="C161" s="69">
        <v>465</v>
      </c>
      <c r="D161" s="69">
        <v>543</v>
      </c>
      <c r="E161" s="70">
        <f t="shared" si="4"/>
        <v>78</v>
      </c>
      <c r="F161" s="70">
        <v>6.73</v>
      </c>
      <c r="G161" s="17">
        <f t="shared" si="5"/>
        <v>524.94000000000005</v>
      </c>
      <c r="H161" s="70"/>
      <c r="I161" s="168"/>
      <c r="J161" s="75"/>
      <c r="K161" s="17">
        <f>сен.23!K161+окт.23!H161-окт.23!G161</f>
        <v>-3344.81</v>
      </c>
    </row>
    <row r="162" spans="1:11">
      <c r="A162" s="138"/>
      <c r="B162" s="120">
        <v>159</v>
      </c>
      <c r="C162" s="69">
        <v>747</v>
      </c>
      <c r="D162" s="69">
        <v>772</v>
      </c>
      <c r="E162" s="70">
        <f t="shared" si="4"/>
        <v>25</v>
      </c>
      <c r="F162" s="70">
        <v>6.73</v>
      </c>
      <c r="G162" s="17">
        <f t="shared" si="5"/>
        <v>168.25</v>
      </c>
      <c r="H162" s="70"/>
      <c r="I162" s="168"/>
      <c r="J162" s="75"/>
      <c r="K162" s="17">
        <f>сен.23!K162+окт.23!H162-окт.23!G162</f>
        <v>1029.1399999999999</v>
      </c>
    </row>
    <row r="163" spans="1:11">
      <c r="A163" s="138"/>
      <c r="B163" s="120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17">
        <f t="shared" si="5"/>
        <v>0</v>
      </c>
      <c r="H163" s="70">
        <v>2000</v>
      </c>
      <c r="I163" s="168">
        <v>557351</v>
      </c>
      <c r="J163" s="75">
        <v>45216</v>
      </c>
      <c r="K163" s="17">
        <f>сен.23!K163+окт.23!H163-окт.23!G163</f>
        <v>2647.27</v>
      </c>
    </row>
    <row r="164" spans="1:11">
      <c r="A164" s="107"/>
      <c r="B164" s="120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17">
        <f>сен.23!K164+окт.23!H164-окт.23!G164</f>
        <v>0</v>
      </c>
    </row>
    <row r="165" spans="1:11">
      <c r="A165" s="138"/>
      <c r="B165" s="120">
        <v>162</v>
      </c>
      <c r="C165" s="69">
        <v>4339</v>
      </c>
      <c r="D165" s="69">
        <v>4504</v>
      </c>
      <c r="E165" s="70">
        <f t="shared" si="4"/>
        <v>165</v>
      </c>
      <c r="F165" s="70">
        <v>6.73</v>
      </c>
      <c r="G165" s="17">
        <f t="shared" si="5"/>
        <v>1110.45</v>
      </c>
      <c r="H165" s="70"/>
      <c r="I165" s="168"/>
      <c r="J165" s="75"/>
      <c r="K165" s="17">
        <f>сен.23!K165+окт.23!H165-окт.23!G165</f>
        <v>-3697.46</v>
      </c>
    </row>
    <row r="166" spans="1:11">
      <c r="A166" s="138"/>
      <c r="B166" s="148" t="s">
        <v>33</v>
      </c>
      <c r="C166" s="69">
        <v>42638</v>
      </c>
      <c r="D166" s="69">
        <v>44343</v>
      </c>
      <c r="E166" s="70">
        <f t="shared" si="4"/>
        <v>1705</v>
      </c>
      <c r="F166" s="112">
        <v>4.71</v>
      </c>
      <c r="G166" s="17">
        <f t="shared" si="5"/>
        <v>8030.55</v>
      </c>
      <c r="H166" s="70"/>
      <c r="I166" s="168"/>
      <c r="J166" s="75"/>
      <c r="K166" s="17">
        <f>сен.23!K166+окт.23!H166-окт.23!G166</f>
        <v>42402.679999999993</v>
      </c>
    </row>
    <row r="167" spans="1:11">
      <c r="A167" s="138"/>
      <c r="B167" s="120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17">
        <f>сен.23!K167+окт.23!H167-окт.23!G167</f>
        <v>0</v>
      </c>
    </row>
    <row r="168" spans="1:11">
      <c r="A168" s="138"/>
      <c r="B168" s="120">
        <v>165</v>
      </c>
      <c r="C168" s="69">
        <v>32068</v>
      </c>
      <c r="D168" s="69">
        <v>32068</v>
      </c>
      <c r="E168" s="70">
        <f t="shared" si="4"/>
        <v>0</v>
      </c>
      <c r="F168" s="70">
        <v>6.73</v>
      </c>
      <c r="G168" s="17">
        <f t="shared" si="5"/>
        <v>0</v>
      </c>
      <c r="H168" s="70"/>
      <c r="I168" s="168"/>
      <c r="J168" s="75"/>
      <c r="K168" s="17">
        <f>сен.23!K168+окт.23!H168-окт.23!G168</f>
        <v>-34013.42</v>
      </c>
    </row>
    <row r="169" spans="1:11">
      <c r="A169" s="138"/>
      <c r="B169" s="120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17">
        <f>сен.23!K169+окт.23!H169-окт.23!G169</f>
        <v>0</v>
      </c>
    </row>
    <row r="170" spans="1:11">
      <c r="A170" s="138"/>
      <c r="B170" s="120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17">
        <f>сен.23!K170+окт.23!H170-окт.23!G170</f>
        <v>0</v>
      </c>
    </row>
    <row r="171" spans="1:11">
      <c r="A171" s="138"/>
      <c r="B171" s="120">
        <v>168</v>
      </c>
      <c r="C171" s="69">
        <v>15279</v>
      </c>
      <c r="D171" s="69">
        <v>15544</v>
      </c>
      <c r="E171" s="70">
        <f t="shared" si="4"/>
        <v>265</v>
      </c>
      <c r="F171" s="70">
        <v>6.73</v>
      </c>
      <c r="G171" s="17">
        <f t="shared" si="5"/>
        <v>1783.45</v>
      </c>
      <c r="H171" s="70"/>
      <c r="I171" s="168"/>
      <c r="J171" s="75"/>
      <c r="K171" s="17">
        <f>сен.23!K171+окт.23!H171-окт.23!G171</f>
        <v>2478.9499999999998</v>
      </c>
    </row>
    <row r="172" spans="1:11">
      <c r="A172" s="138"/>
      <c r="B172" s="120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17">
        <f>сен.23!K172+окт.23!H172-окт.23!G172</f>
        <v>0</v>
      </c>
    </row>
    <row r="173" spans="1:11">
      <c r="A173" s="138"/>
      <c r="B173" s="120">
        <v>170</v>
      </c>
      <c r="C173" s="69">
        <v>2284</v>
      </c>
      <c r="D173" s="69">
        <v>2287</v>
      </c>
      <c r="E173" s="70">
        <f t="shared" si="4"/>
        <v>3</v>
      </c>
      <c r="F173" s="70">
        <v>6.73</v>
      </c>
      <c r="G173" s="17">
        <f t="shared" si="5"/>
        <v>20.190000000000001</v>
      </c>
      <c r="H173" s="70"/>
      <c r="I173" s="168"/>
      <c r="J173" s="75"/>
      <c r="K173" s="17">
        <f>сен.23!K173+окт.23!H173-окт.23!G173</f>
        <v>-363.42</v>
      </c>
    </row>
    <row r="174" spans="1:11">
      <c r="A174" s="138"/>
      <c r="B174" s="120">
        <v>171</v>
      </c>
      <c r="C174" s="69">
        <v>19481</v>
      </c>
      <c r="D174" s="69">
        <v>19909</v>
      </c>
      <c r="E174" s="70">
        <f t="shared" si="4"/>
        <v>428</v>
      </c>
      <c r="F174" s="70">
        <v>6.73</v>
      </c>
      <c r="G174" s="17">
        <f t="shared" si="5"/>
        <v>2880.44</v>
      </c>
      <c r="H174" s="70"/>
      <c r="I174" s="168"/>
      <c r="J174" s="75"/>
      <c r="K174" s="17">
        <f>сен.23!K174+окт.23!H174-окт.23!G174</f>
        <v>-1839.2500000000014</v>
      </c>
    </row>
    <row r="175" spans="1:11">
      <c r="A175" s="138"/>
      <c r="B175" s="130">
        <v>172</v>
      </c>
      <c r="C175" s="69">
        <v>46558</v>
      </c>
      <c r="D175" s="69">
        <v>48526</v>
      </c>
      <c r="E175" s="70">
        <f t="shared" si="4"/>
        <v>1968</v>
      </c>
      <c r="F175" s="70">
        <v>6.73</v>
      </c>
      <c r="G175" s="17">
        <f t="shared" si="5"/>
        <v>13244.640000000001</v>
      </c>
      <c r="H175" s="70"/>
      <c r="I175" s="168"/>
      <c r="J175" s="75"/>
      <c r="K175" s="17">
        <f>сен.23!K175+окт.23!H175-окт.23!G175</f>
        <v>12833.039999999995</v>
      </c>
    </row>
    <row r="176" spans="1:11">
      <c r="A176" s="138"/>
      <c r="B176" s="120">
        <v>173</v>
      </c>
      <c r="C176" s="69">
        <v>119382</v>
      </c>
      <c r="D176" s="69">
        <v>120699</v>
      </c>
      <c r="E176" s="70">
        <f t="shared" si="4"/>
        <v>1317</v>
      </c>
      <c r="F176" s="112">
        <v>4.71</v>
      </c>
      <c r="G176" s="17">
        <f t="shared" si="5"/>
        <v>6203.07</v>
      </c>
      <c r="H176" s="70">
        <v>3500</v>
      </c>
      <c r="I176" s="168">
        <v>479781</v>
      </c>
      <c r="J176" s="75">
        <v>45208</v>
      </c>
      <c r="K176" s="17">
        <f>сен.23!K176+окт.23!H176-окт.23!G176</f>
        <v>3582.1800000000003</v>
      </c>
    </row>
    <row r="177" spans="1:11">
      <c r="A177" s="138"/>
      <c r="B177" s="120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17">
        <f>сен.23!K177+окт.23!H177-окт.23!G177</f>
        <v>-20.190000000000001</v>
      </c>
    </row>
    <row r="178" spans="1:11">
      <c r="A178" s="138"/>
      <c r="B178" s="120">
        <f>175</f>
        <v>175</v>
      </c>
      <c r="C178" s="69">
        <v>4473</v>
      </c>
      <c r="D178" s="69">
        <v>4557</v>
      </c>
      <c r="E178" s="70">
        <f t="shared" si="4"/>
        <v>84</v>
      </c>
      <c r="F178" s="70">
        <v>6.73</v>
      </c>
      <c r="G178" s="17">
        <f t="shared" si="5"/>
        <v>565.32000000000005</v>
      </c>
      <c r="H178" s="70"/>
      <c r="I178" s="168"/>
      <c r="J178" s="75"/>
      <c r="K178" s="17">
        <f>сен.23!K178+окт.23!H178-окт.23!G178</f>
        <v>-1596.5900000000001</v>
      </c>
    </row>
    <row r="179" spans="1:11">
      <c r="A179" s="138"/>
      <c r="B179" s="120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17">
        <f>сен.23!K179+окт.23!H179-окт.23!G179</f>
        <v>-20.190000000000001</v>
      </c>
    </row>
    <row r="180" spans="1:11">
      <c r="A180" s="138"/>
      <c r="B180" s="120">
        <v>177</v>
      </c>
      <c r="C180" s="69">
        <v>4951</v>
      </c>
      <c r="D180" s="69">
        <v>5261</v>
      </c>
      <c r="E180" s="70">
        <f t="shared" si="4"/>
        <v>310</v>
      </c>
      <c r="F180" s="70">
        <v>6.73</v>
      </c>
      <c r="G180" s="17">
        <f t="shared" si="5"/>
        <v>2086.3000000000002</v>
      </c>
      <c r="H180" s="70">
        <v>5808.94</v>
      </c>
      <c r="I180" s="168">
        <v>357186</v>
      </c>
      <c r="J180" s="75">
        <v>45208</v>
      </c>
      <c r="K180" s="17">
        <f>сен.23!K180+окт.23!H180-окт.23!G180</f>
        <v>-11662.14</v>
      </c>
    </row>
    <row r="181" spans="1:11">
      <c r="A181" s="138"/>
      <c r="B181" s="120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17">
        <f>сен.23!K181+окт.23!H181-окт.23!G181</f>
        <v>0</v>
      </c>
    </row>
    <row r="182" spans="1:11">
      <c r="A182" s="138"/>
      <c r="B182" s="120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17">
        <f>сен.23!K182+окт.23!H182-окт.23!G182</f>
        <v>0</v>
      </c>
    </row>
    <row r="183" spans="1:11">
      <c r="A183" s="138"/>
      <c r="B183" s="120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17">
        <f>сен.23!K183+окт.23!H183-окт.23!G183</f>
        <v>0</v>
      </c>
    </row>
    <row r="184" spans="1:11">
      <c r="A184" s="138"/>
      <c r="B184" s="120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17">
        <f>сен.23!K184+окт.23!H184-окт.23!G184</f>
        <v>0</v>
      </c>
    </row>
    <row r="185" spans="1:11">
      <c r="A185" s="138"/>
      <c r="B185" s="120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17">
        <f>сен.23!K185+окт.23!H185-окт.23!G185</f>
        <v>0</v>
      </c>
    </row>
    <row r="186" spans="1:11">
      <c r="A186" s="138"/>
      <c r="B186" s="120">
        <v>183</v>
      </c>
      <c r="C186" s="69">
        <v>5</v>
      </c>
      <c r="D186" s="69">
        <v>10</v>
      </c>
      <c r="E186" s="70">
        <f t="shared" si="4"/>
        <v>5</v>
      </c>
      <c r="F186" s="70">
        <v>6.73</v>
      </c>
      <c r="G186" s="17">
        <f t="shared" si="5"/>
        <v>33.650000000000006</v>
      </c>
      <c r="H186" s="70"/>
      <c r="I186" s="168"/>
      <c r="J186" s="75"/>
      <c r="K186" s="17">
        <f>сен.23!K186+окт.23!H186-окт.23!G186</f>
        <v>-60.570000000000007</v>
      </c>
    </row>
    <row r="187" spans="1:11">
      <c r="A187" s="138"/>
      <c r="B187" s="120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17">
        <f>сен.23!K187+окт.23!H187-окт.23!G187</f>
        <v>0</v>
      </c>
    </row>
    <row r="188" spans="1:11">
      <c r="A188" s="138"/>
      <c r="B188" s="120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17">
        <f>сен.23!K188+окт.23!H188-окт.23!G188</f>
        <v>0</v>
      </c>
    </row>
    <row r="189" spans="1:11">
      <c r="A189" s="138"/>
      <c r="B189" s="120">
        <v>186</v>
      </c>
      <c r="C189" s="69"/>
      <c r="D189" s="69"/>
      <c r="E189" s="70">
        <f t="shared" si="4"/>
        <v>0</v>
      </c>
      <c r="F189" s="70">
        <v>6.73</v>
      </c>
      <c r="G189" s="17">
        <f t="shared" si="5"/>
        <v>0</v>
      </c>
      <c r="H189" s="70"/>
      <c r="I189" s="168"/>
      <c r="J189" s="75"/>
      <c r="K189" s="17">
        <f>сен.23!K189+окт.23!H189-окт.23!G189</f>
        <v>0</v>
      </c>
    </row>
    <row r="190" spans="1:11">
      <c r="A190" s="138"/>
      <c r="B190" s="120">
        <v>187</v>
      </c>
      <c r="C190" s="69">
        <v>16743</v>
      </c>
      <c r="D190" s="69">
        <v>17084</v>
      </c>
      <c r="E190" s="70">
        <f t="shared" si="4"/>
        <v>341</v>
      </c>
      <c r="F190" s="70">
        <v>6.73</v>
      </c>
      <c r="G190" s="17">
        <f t="shared" si="5"/>
        <v>2294.9300000000003</v>
      </c>
      <c r="H190" s="70"/>
      <c r="I190" s="168"/>
      <c r="J190" s="75"/>
      <c r="K190" s="17">
        <f>сен.23!K190+окт.23!H190-окт.23!G190</f>
        <v>5168.6400000000012</v>
      </c>
    </row>
    <row r="191" spans="1:11">
      <c r="A191" s="138"/>
      <c r="B191" s="120">
        <v>188</v>
      </c>
      <c r="C191" s="69">
        <v>3884</v>
      </c>
      <c r="D191" s="69">
        <v>3884</v>
      </c>
      <c r="E191" s="70">
        <f t="shared" si="4"/>
        <v>0</v>
      </c>
      <c r="F191" s="70">
        <v>6.73</v>
      </c>
      <c r="G191" s="17">
        <f t="shared" si="5"/>
        <v>0</v>
      </c>
      <c r="H191" s="70"/>
      <c r="I191" s="168"/>
      <c r="J191" s="75"/>
      <c r="K191" s="17">
        <f>сен.23!K191+окт.23!H191-окт.23!G191</f>
        <v>-4758.1100000000006</v>
      </c>
    </row>
    <row r="192" spans="1:11">
      <c r="A192" s="138"/>
      <c r="B192" s="120">
        <v>189</v>
      </c>
      <c r="C192" s="69">
        <v>4614</v>
      </c>
      <c r="D192" s="69">
        <v>4715</v>
      </c>
      <c r="E192" s="70">
        <f t="shared" si="4"/>
        <v>101</v>
      </c>
      <c r="F192" s="70">
        <v>6.73</v>
      </c>
      <c r="G192" s="17">
        <f t="shared" si="5"/>
        <v>679.73</v>
      </c>
      <c r="H192" s="70"/>
      <c r="I192" s="168"/>
      <c r="J192" s="75"/>
      <c r="K192" s="17">
        <f>сен.23!K192+окт.23!H192-окт.23!G192</f>
        <v>-2508.7000000000003</v>
      </c>
    </row>
    <row r="193" spans="1:11">
      <c r="A193" s="138"/>
      <c r="B193" s="120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17">
        <f>сен.23!K193+окт.23!H193-окт.23!G193</f>
        <v>0</v>
      </c>
    </row>
    <row r="194" spans="1:11">
      <c r="A194" s="138"/>
      <c r="B194" s="130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сен.23!K194+окт.23!H194-окт.23!G194</f>
        <v>0</v>
      </c>
    </row>
    <row r="195" spans="1:11">
      <c r="A195" s="138"/>
      <c r="B195" s="130">
        <v>192</v>
      </c>
      <c r="C195" s="69">
        <v>6127</v>
      </c>
      <c r="D195" s="69">
        <v>6291</v>
      </c>
      <c r="E195" s="70">
        <f t="shared" si="4"/>
        <v>164</v>
      </c>
      <c r="F195" s="70">
        <v>6.73</v>
      </c>
      <c r="G195" s="70">
        <f t="shared" si="5"/>
        <v>1103.72</v>
      </c>
      <c r="H195" s="70">
        <v>1346</v>
      </c>
      <c r="I195" s="168">
        <v>873609</v>
      </c>
      <c r="J195" s="75">
        <v>45211</v>
      </c>
      <c r="K195" s="70">
        <f>сен.23!K195+окт.23!H195-окт.23!G195</f>
        <v>-481.5600000000004</v>
      </c>
    </row>
    <row r="196" spans="1:11">
      <c r="A196" s="138"/>
      <c r="B196" s="130">
        <v>193</v>
      </c>
      <c r="C196" s="69">
        <v>8450</v>
      </c>
      <c r="D196" s="69">
        <v>8554</v>
      </c>
      <c r="E196" s="70">
        <f t="shared" si="4"/>
        <v>104</v>
      </c>
      <c r="F196" s="70">
        <v>6.73</v>
      </c>
      <c r="G196" s="70">
        <f t="shared" si="5"/>
        <v>699.92000000000007</v>
      </c>
      <c r="H196" s="70">
        <v>1000</v>
      </c>
      <c r="I196" s="168">
        <v>834706</v>
      </c>
      <c r="J196" s="75">
        <v>45204</v>
      </c>
      <c r="K196" s="70">
        <f>сен.23!K196+окт.23!H196-окт.23!G196</f>
        <v>659.5499999999995</v>
      </c>
    </row>
    <row r="197" spans="1:11">
      <c r="A197" s="138"/>
      <c r="B197" s="120">
        <v>194</v>
      </c>
      <c r="C197" s="69">
        <v>6677</v>
      </c>
      <c r="D197" s="69">
        <v>6753</v>
      </c>
      <c r="E197" s="70">
        <f t="shared" si="4"/>
        <v>76</v>
      </c>
      <c r="F197" s="70">
        <v>6.73</v>
      </c>
      <c r="G197" s="17">
        <f t="shared" si="5"/>
        <v>511.48</v>
      </c>
      <c r="H197" s="70"/>
      <c r="I197" s="168"/>
      <c r="J197" s="75"/>
      <c r="K197" s="17">
        <f>сен.23!K197+окт.23!H197-окт.23!G197</f>
        <v>-4530.0700000000006</v>
      </c>
    </row>
    <row r="198" spans="1:11">
      <c r="A198" s="138"/>
      <c r="B198" s="120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17">
        <f>сен.23!K198+окт.23!H198-окт.23!G198</f>
        <v>0</v>
      </c>
    </row>
    <row r="199" spans="1:11">
      <c r="A199" s="138"/>
      <c r="B199" s="120">
        <v>196</v>
      </c>
      <c r="C199" s="69">
        <v>292</v>
      </c>
      <c r="D199" s="69">
        <v>346</v>
      </c>
      <c r="E199" s="70">
        <f t="shared" si="4"/>
        <v>54</v>
      </c>
      <c r="F199" s="141">
        <v>4.71</v>
      </c>
      <c r="G199" s="17">
        <f t="shared" si="5"/>
        <v>254.34</v>
      </c>
      <c r="H199" s="70"/>
      <c r="I199" s="168"/>
      <c r="J199" s="75"/>
      <c r="K199" s="17">
        <f>сен.23!K199+окт.23!H199-окт.23!G199</f>
        <v>-230.61999999999998</v>
      </c>
    </row>
    <row r="200" spans="1:11">
      <c r="A200" s="138"/>
      <c r="B200" s="120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17">
        <f>сен.23!K200+окт.23!H200-окт.23!G200</f>
        <v>0</v>
      </c>
    </row>
    <row r="201" spans="1:11">
      <c r="A201" s="138"/>
      <c r="B201" s="120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17">
        <f>сен.23!K201+окт.23!H201-окт.23!G201</f>
        <v>0</v>
      </c>
    </row>
    <row r="202" spans="1:11">
      <c r="A202" s="138"/>
      <c r="B202" s="120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17">
        <f>сен.23!K202+окт.23!H202-окт.23!G202</f>
        <v>0</v>
      </c>
    </row>
    <row r="203" spans="1:11">
      <c r="A203" s="138"/>
      <c r="B203" s="120">
        <v>200</v>
      </c>
      <c r="C203" s="69"/>
      <c r="D203" s="69"/>
      <c r="E203" s="70">
        <f t="shared" ref="E203:E266" si="6">D203-C203</f>
        <v>0</v>
      </c>
      <c r="F203" s="70">
        <v>6.73</v>
      </c>
      <c r="G203" s="17">
        <f t="shared" ref="G203:G266" si="7">F203*E203</f>
        <v>0</v>
      </c>
      <c r="H203" s="70"/>
      <c r="I203" s="168"/>
      <c r="J203" s="75"/>
      <c r="K203" s="17">
        <f>сен.23!K203+окт.23!H203-окт.23!G203</f>
        <v>0</v>
      </c>
    </row>
    <row r="204" spans="1:11">
      <c r="A204" s="138"/>
      <c r="B204" s="120">
        <v>201</v>
      </c>
      <c r="C204" s="69">
        <v>1743</v>
      </c>
      <c r="D204" s="69">
        <v>2918</v>
      </c>
      <c r="E204" s="70">
        <f t="shared" si="6"/>
        <v>1175</v>
      </c>
      <c r="F204" s="112">
        <v>4.71</v>
      </c>
      <c r="G204" s="17">
        <f t="shared" si="7"/>
        <v>5534.25</v>
      </c>
      <c r="H204" s="70"/>
      <c r="I204" s="168"/>
      <c r="J204" s="75"/>
      <c r="K204" s="17">
        <f>сен.23!K204+окт.23!H204-окт.23!G204</f>
        <v>-13739.07</v>
      </c>
    </row>
    <row r="205" spans="1:11">
      <c r="A205" s="138"/>
      <c r="B205" s="120">
        <v>202</v>
      </c>
      <c r="C205" s="69">
        <v>1123</v>
      </c>
      <c r="D205" s="69">
        <v>1140</v>
      </c>
      <c r="E205" s="70">
        <f t="shared" si="6"/>
        <v>17</v>
      </c>
      <c r="F205" s="70">
        <v>6.73</v>
      </c>
      <c r="G205" s="17">
        <f t="shared" si="7"/>
        <v>114.41000000000001</v>
      </c>
      <c r="H205" s="70"/>
      <c r="I205" s="168"/>
      <c r="J205" s="75"/>
      <c r="K205" s="17">
        <f>сен.23!K205+окт.23!H205-окт.23!G205</f>
        <v>-679.73</v>
      </c>
    </row>
    <row r="206" spans="1:11">
      <c r="A206" s="138"/>
      <c r="B206" s="120">
        <v>203</v>
      </c>
      <c r="C206" s="69">
        <v>1342</v>
      </c>
      <c r="D206" s="69">
        <v>1414</v>
      </c>
      <c r="E206" s="70">
        <f t="shared" si="6"/>
        <v>72</v>
      </c>
      <c r="F206" s="70">
        <v>6.73</v>
      </c>
      <c r="G206" s="17">
        <f t="shared" si="7"/>
        <v>484.56000000000006</v>
      </c>
      <c r="H206" s="70"/>
      <c r="I206" s="168"/>
      <c r="J206" s="75"/>
      <c r="K206" s="17">
        <f>сен.23!K206+окт.23!H206-окт.23!G206</f>
        <v>3738.7200000000016</v>
      </c>
    </row>
    <row r="207" spans="1:11">
      <c r="A207" s="138"/>
      <c r="B207" s="130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17">
        <f>сен.23!K207+окт.23!H207-окт.23!G207</f>
        <v>0</v>
      </c>
    </row>
    <row r="208" spans="1:11">
      <c r="A208" s="138"/>
      <c r="B208" s="120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17">
        <f>сен.23!K208+окт.23!H208-окт.23!G208</f>
        <v>0</v>
      </c>
    </row>
    <row r="209" spans="1:11">
      <c r="A209" s="138"/>
      <c r="B209" s="120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17">
        <f>сен.23!K209+окт.23!H209-окт.23!G209</f>
        <v>0</v>
      </c>
    </row>
    <row r="210" spans="1:11">
      <c r="A210" s="138"/>
      <c r="B210" s="120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17">
        <f>сен.23!K210+окт.23!H210-окт.23!G210</f>
        <v>0</v>
      </c>
    </row>
    <row r="211" spans="1:11">
      <c r="A211" s="138"/>
      <c r="B211" s="120">
        <v>209</v>
      </c>
      <c r="C211" s="69">
        <v>5871</v>
      </c>
      <c r="D211" s="69">
        <v>6177</v>
      </c>
      <c r="E211" s="70">
        <f t="shared" si="6"/>
        <v>306</v>
      </c>
      <c r="F211" s="70">
        <v>6.73</v>
      </c>
      <c r="G211" s="17">
        <f t="shared" si="7"/>
        <v>2059.38</v>
      </c>
      <c r="H211" s="70">
        <v>1628.66</v>
      </c>
      <c r="I211" s="168">
        <v>281381</v>
      </c>
      <c r="J211" s="75">
        <v>45204</v>
      </c>
      <c r="K211" s="17">
        <f>сен.23!K211+окт.23!H211-окт.23!G211</f>
        <v>-1352.7300000000007</v>
      </c>
    </row>
    <row r="212" spans="1:11">
      <c r="A212" s="138"/>
      <c r="B212" s="120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17">
        <f>сен.23!K212+окт.23!H212-окт.23!G212</f>
        <v>0</v>
      </c>
    </row>
    <row r="213" spans="1:11">
      <c r="A213" s="138"/>
      <c r="B213" s="120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17">
        <f>сен.23!K213+окт.23!H213-окт.23!G213</f>
        <v>0</v>
      </c>
    </row>
    <row r="214" spans="1:11">
      <c r="A214" s="138"/>
      <c r="B214" s="120">
        <v>212</v>
      </c>
      <c r="C214" s="69">
        <v>189</v>
      </c>
      <c r="D214" s="69">
        <v>224</v>
      </c>
      <c r="E214" s="70">
        <f t="shared" si="6"/>
        <v>35</v>
      </c>
      <c r="F214" s="70">
        <v>6.73</v>
      </c>
      <c r="G214" s="17">
        <f t="shared" si="7"/>
        <v>235.55</v>
      </c>
      <c r="H214" s="70">
        <v>253.76</v>
      </c>
      <c r="I214" s="168">
        <v>77149</v>
      </c>
      <c r="J214" s="75">
        <v>45208</v>
      </c>
      <c r="K214" s="17">
        <f>сен.23!K214+окт.23!H214-окт.23!G214</f>
        <v>-235.55000000000007</v>
      </c>
    </row>
    <row r="215" spans="1:11">
      <c r="A215" s="138"/>
      <c r="B215" s="120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17">
        <f>сен.23!K215+окт.23!H215-окт.23!G215</f>
        <v>0</v>
      </c>
    </row>
    <row r="216" spans="1:11">
      <c r="A216" s="138"/>
      <c r="B216" s="120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17">
        <f>сен.23!K216+окт.23!H216-окт.23!G216</f>
        <v>0</v>
      </c>
    </row>
    <row r="217" spans="1:11">
      <c r="A217" s="138"/>
      <c r="B217" s="120">
        <v>215</v>
      </c>
      <c r="C217" s="69">
        <v>10</v>
      </c>
      <c r="D217" s="69">
        <v>10</v>
      </c>
      <c r="E217" s="70">
        <f t="shared" si="6"/>
        <v>0</v>
      </c>
      <c r="F217" s="70">
        <v>6.73</v>
      </c>
      <c r="G217" s="17">
        <f t="shared" si="7"/>
        <v>0</v>
      </c>
      <c r="H217" s="70"/>
      <c r="I217" s="168"/>
      <c r="J217" s="75"/>
      <c r="K217" s="17">
        <f>сен.23!K217+окт.23!H217-окт.23!G217</f>
        <v>-33.650000000000006</v>
      </c>
    </row>
    <row r="218" spans="1:11">
      <c r="A218" s="138"/>
      <c r="B218" s="120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17">
        <f>сен.23!K218+окт.23!H218-окт.23!G218</f>
        <v>0</v>
      </c>
    </row>
    <row r="219" spans="1:11">
      <c r="A219" s="77"/>
      <c r="B219" s="120">
        <v>217</v>
      </c>
      <c r="C219" s="69">
        <v>10803</v>
      </c>
      <c r="D219" s="69">
        <v>10967</v>
      </c>
      <c r="E219" s="70">
        <f t="shared" si="6"/>
        <v>164</v>
      </c>
      <c r="F219" s="70">
        <v>6.73</v>
      </c>
      <c r="G219" s="17">
        <f t="shared" si="7"/>
        <v>1103.72</v>
      </c>
      <c r="H219" s="70">
        <v>1400</v>
      </c>
      <c r="I219" s="168">
        <v>148593</v>
      </c>
      <c r="J219" s="75">
        <v>45212</v>
      </c>
      <c r="K219" s="17">
        <f>сен.23!K219+окт.23!H219-окт.23!G219</f>
        <v>-625.17000000000075</v>
      </c>
    </row>
    <row r="220" spans="1:11">
      <c r="A220" s="138"/>
      <c r="B220" s="120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17">
        <f>сен.23!K220+окт.23!H220-окт.23!G220</f>
        <v>0</v>
      </c>
    </row>
    <row r="221" spans="1:11">
      <c r="A221" s="138"/>
      <c r="B221" s="120">
        <v>219</v>
      </c>
      <c r="C221" s="69">
        <v>2773</v>
      </c>
      <c r="D221" s="69">
        <v>2960</v>
      </c>
      <c r="E221" s="70">
        <f t="shared" si="6"/>
        <v>187</v>
      </c>
      <c r="F221" s="70">
        <v>6.73</v>
      </c>
      <c r="G221" s="17">
        <f t="shared" si="7"/>
        <v>1258.51</v>
      </c>
      <c r="H221" s="70"/>
      <c r="I221" s="168"/>
      <c r="J221" s="75"/>
      <c r="K221" s="17">
        <f>сен.23!K221+окт.23!H221-окт.23!G221</f>
        <v>-3883.21</v>
      </c>
    </row>
    <row r="222" spans="1:11">
      <c r="A222" s="138"/>
      <c r="B222" s="120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17">
        <f>сен.23!K222+окт.23!H222-окт.23!G222</f>
        <v>0</v>
      </c>
    </row>
    <row r="223" spans="1:11">
      <c r="A223" s="138"/>
      <c r="B223" s="120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17">
        <f>сен.23!K223+окт.23!H223-окт.23!G223</f>
        <v>0</v>
      </c>
    </row>
    <row r="224" spans="1:11">
      <c r="A224" s="138"/>
      <c r="B224" s="120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17">
        <f>сен.23!K224+окт.23!H224-окт.23!G224</f>
        <v>0</v>
      </c>
    </row>
    <row r="225" spans="1:11">
      <c r="A225" s="138"/>
      <c r="B225" s="120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17">
        <f>сен.23!K225+окт.23!H225-окт.23!G225</f>
        <v>0</v>
      </c>
    </row>
    <row r="226" spans="1:11">
      <c r="A226" s="138"/>
      <c r="B226" s="120">
        <v>224</v>
      </c>
      <c r="C226" s="69">
        <v>8829</v>
      </c>
      <c r="D226" s="69">
        <v>9801</v>
      </c>
      <c r="E226" s="70">
        <f t="shared" si="6"/>
        <v>972</v>
      </c>
      <c r="F226" s="70">
        <v>6.73</v>
      </c>
      <c r="G226" s="17">
        <f t="shared" si="7"/>
        <v>6541.56</v>
      </c>
      <c r="H226" s="70">
        <v>2779</v>
      </c>
      <c r="I226" s="168">
        <v>375174</v>
      </c>
      <c r="J226" s="75">
        <v>45215</v>
      </c>
      <c r="K226" s="17">
        <f>сен.23!K226+окт.23!H226-окт.23!G226</f>
        <v>-6478.5500000000029</v>
      </c>
    </row>
    <row r="227" spans="1:11">
      <c r="A227" s="138"/>
      <c r="B227" s="120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17">
        <f>сен.23!K227+окт.23!H227-окт.23!G227</f>
        <v>0</v>
      </c>
    </row>
    <row r="228" spans="1:11">
      <c r="A228" s="138"/>
      <c r="B228" s="120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17">
        <f>сен.23!K228+окт.23!H228-окт.23!G228</f>
        <v>0</v>
      </c>
    </row>
    <row r="229" spans="1:11">
      <c r="A229" s="138"/>
      <c r="B229" s="120">
        <v>227</v>
      </c>
      <c r="C229" s="69">
        <v>2966</v>
      </c>
      <c r="D229" s="69">
        <v>3492</v>
      </c>
      <c r="E229" s="70">
        <f t="shared" si="6"/>
        <v>526</v>
      </c>
      <c r="F229" s="70">
        <v>6.73</v>
      </c>
      <c r="G229" s="17">
        <f t="shared" si="7"/>
        <v>3539.98</v>
      </c>
      <c r="H229" s="70"/>
      <c r="I229" s="168"/>
      <c r="J229" s="75"/>
      <c r="K229" s="17">
        <f>сен.23!K229+окт.23!H229-окт.23!G229</f>
        <v>-6634.9800000000014</v>
      </c>
    </row>
    <row r="230" spans="1:11">
      <c r="A230" s="138"/>
      <c r="B230" s="120">
        <v>228</v>
      </c>
      <c r="C230" s="69">
        <v>1505</v>
      </c>
      <c r="D230" s="69">
        <v>1510</v>
      </c>
      <c r="E230" s="70">
        <f t="shared" si="6"/>
        <v>5</v>
      </c>
      <c r="F230" s="70">
        <v>6.73</v>
      </c>
      <c r="G230" s="17">
        <f t="shared" si="7"/>
        <v>33.650000000000006</v>
      </c>
      <c r="H230" s="70"/>
      <c r="I230" s="168"/>
      <c r="J230" s="75"/>
      <c r="K230" s="17">
        <f>сен.23!K230+окт.23!H230-окт.23!G230</f>
        <v>-2678.54</v>
      </c>
    </row>
    <row r="231" spans="1:11">
      <c r="A231" s="138"/>
      <c r="B231" s="120">
        <v>229</v>
      </c>
      <c r="C231" s="69">
        <v>1423</v>
      </c>
      <c r="D231" s="69">
        <v>1498</v>
      </c>
      <c r="E231" s="70">
        <f t="shared" si="6"/>
        <v>75</v>
      </c>
      <c r="F231" s="70">
        <v>6.73</v>
      </c>
      <c r="G231" s="17">
        <f t="shared" si="7"/>
        <v>504.75000000000006</v>
      </c>
      <c r="H231" s="70"/>
      <c r="I231" s="168"/>
      <c r="J231" s="75"/>
      <c r="K231" s="17">
        <f>сен.23!K231+окт.23!H231-окт.23!G231</f>
        <v>-800.87000000000012</v>
      </c>
    </row>
    <row r="232" spans="1:11">
      <c r="A232" s="138"/>
      <c r="B232" s="120">
        <v>230</v>
      </c>
      <c r="C232" s="69">
        <v>121</v>
      </c>
      <c r="D232" s="69">
        <v>159</v>
      </c>
      <c r="E232" s="70">
        <f t="shared" si="6"/>
        <v>38</v>
      </c>
      <c r="F232" s="70">
        <v>6.73</v>
      </c>
      <c r="G232" s="17">
        <f t="shared" si="7"/>
        <v>255.74</v>
      </c>
      <c r="H232" s="70">
        <v>1000</v>
      </c>
      <c r="I232" s="168">
        <v>205873</v>
      </c>
      <c r="J232" s="75">
        <v>45205</v>
      </c>
      <c r="K232" s="17">
        <f>сен.23!K232+окт.23!H232-окт.23!G232</f>
        <v>436.65999999999985</v>
      </c>
    </row>
    <row r="233" spans="1:11">
      <c r="A233" s="138"/>
      <c r="B233" s="120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17">
        <f>сен.23!K233+окт.23!H233-окт.23!G233</f>
        <v>0</v>
      </c>
    </row>
    <row r="234" spans="1:11">
      <c r="A234" s="138"/>
      <c r="B234" s="120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17">
        <f>сен.23!K234+окт.23!H234-окт.23!G234</f>
        <v>0</v>
      </c>
    </row>
    <row r="235" spans="1:11">
      <c r="A235" s="138"/>
      <c r="B235" s="120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17">
        <f>сен.23!K235+окт.23!H235-окт.23!G235</f>
        <v>0</v>
      </c>
    </row>
    <row r="236" spans="1:11">
      <c r="A236" s="138"/>
      <c r="B236" s="120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17">
        <f>сен.23!K236+окт.23!H236-окт.23!G236</f>
        <v>0</v>
      </c>
    </row>
    <row r="237" spans="1:11">
      <c r="A237" s="138"/>
      <c r="B237" s="120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17">
        <f>сен.23!K237+окт.23!H237-окт.23!G237</f>
        <v>0</v>
      </c>
    </row>
    <row r="238" spans="1:11">
      <c r="A238" s="138"/>
      <c r="B238" s="120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17">
        <f>сен.23!K238+окт.23!H238-окт.23!G238</f>
        <v>0</v>
      </c>
    </row>
    <row r="239" spans="1:11">
      <c r="A239" s="138"/>
      <c r="B239" s="120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17">
        <f>сен.23!K239+окт.23!H239-окт.23!G239</f>
        <v>0</v>
      </c>
    </row>
    <row r="240" spans="1:11">
      <c r="A240" s="138"/>
      <c r="B240" s="120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17">
        <f>сен.23!K240+окт.23!H240-окт.23!G240</f>
        <v>0</v>
      </c>
    </row>
    <row r="241" spans="1:11">
      <c r="A241" s="138"/>
      <c r="B241" s="120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17">
        <f>сен.23!K241+окт.23!H241-окт.23!G241</f>
        <v>0</v>
      </c>
    </row>
    <row r="242" spans="1:11">
      <c r="A242" s="138"/>
      <c r="B242" s="120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17">
        <f>сен.23!K242+окт.23!H242-окт.23!G242</f>
        <v>0</v>
      </c>
    </row>
    <row r="243" spans="1:11">
      <c r="A243" s="138"/>
      <c r="B243" s="120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17">
        <f>сен.23!K243+окт.23!H243-окт.23!G243</f>
        <v>0</v>
      </c>
    </row>
    <row r="244" spans="1:11">
      <c r="A244" s="138"/>
      <c r="B244" s="120">
        <v>242</v>
      </c>
      <c r="C244" s="69">
        <v>39141</v>
      </c>
      <c r="D244" s="69">
        <v>40911</v>
      </c>
      <c r="E244" s="70">
        <f t="shared" si="6"/>
        <v>1770</v>
      </c>
      <c r="F244" s="70">
        <v>6.73</v>
      </c>
      <c r="G244" s="17">
        <f t="shared" si="7"/>
        <v>11912.1</v>
      </c>
      <c r="H244" s="70"/>
      <c r="I244" s="168"/>
      <c r="J244" s="75"/>
      <c r="K244" s="17">
        <f>сен.23!K244+окт.23!H244-окт.23!G244</f>
        <v>-1433.7800000000079</v>
      </c>
    </row>
    <row r="245" spans="1:11">
      <c r="A245" s="138"/>
      <c r="B245" s="120">
        <v>243</v>
      </c>
      <c r="C245" s="69">
        <v>24313</v>
      </c>
      <c r="D245" s="69">
        <v>24477</v>
      </c>
      <c r="E245" s="70">
        <f t="shared" si="6"/>
        <v>164</v>
      </c>
      <c r="F245" s="112">
        <v>4.71</v>
      </c>
      <c r="G245" s="17">
        <f t="shared" si="7"/>
        <v>772.43999999999994</v>
      </c>
      <c r="H245" s="70">
        <v>1000</v>
      </c>
      <c r="I245" s="168">
        <v>193126</v>
      </c>
      <c r="J245" s="75">
        <v>45212</v>
      </c>
      <c r="K245" s="17">
        <f>сен.23!K245+окт.23!H245-окт.23!G245</f>
        <v>935.66</v>
      </c>
    </row>
    <row r="246" spans="1:11">
      <c r="A246" s="138"/>
      <c r="B246" s="120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17">
        <f>сен.23!K246+окт.23!H246-окт.23!G246</f>
        <v>0</v>
      </c>
    </row>
    <row r="247" spans="1:11">
      <c r="A247" s="138"/>
      <c r="B247" s="120">
        <v>245</v>
      </c>
      <c r="C247" s="69">
        <v>39952</v>
      </c>
      <c r="D247" s="69">
        <v>41022</v>
      </c>
      <c r="E247" s="70">
        <f t="shared" si="6"/>
        <v>1070</v>
      </c>
      <c r="F247" s="112">
        <v>4.71</v>
      </c>
      <c r="G247" s="17">
        <f t="shared" si="7"/>
        <v>5039.7</v>
      </c>
      <c r="H247" s="70"/>
      <c r="I247" s="168"/>
      <c r="J247" s="75"/>
      <c r="K247" s="17">
        <f>сен.23!K247+окт.23!H247-окт.23!G247</f>
        <v>-13964.079999999998</v>
      </c>
    </row>
    <row r="248" spans="1:11">
      <c r="A248" s="138"/>
      <c r="B248" s="120">
        <v>246</v>
      </c>
      <c r="C248" s="69">
        <v>49447</v>
      </c>
      <c r="D248" s="69">
        <v>51126</v>
      </c>
      <c r="E248" s="70">
        <f t="shared" si="6"/>
        <v>1679</v>
      </c>
      <c r="F248" s="112">
        <v>4.71</v>
      </c>
      <c r="G248" s="17">
        <f t="shared" si="7"/>
        <v>7908.09</v>
      </c>
      <c r="H248" s="70"/>
      <c r="I248" s="168"/>
      <c r="J248" s="75"/>
      <c r="K248" s="17">
        <f>сен.23!K248+окт.23!H248-окт.23!G248</f>
        <v>-3129.1900000000005</v>
      </c>
    </row>
    <row r="249" spans="1:11">
      <c r="A249" s="138"/>
      <c r="B249" s="120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17">
        <f>сен.23!K249+окт.23!H249-окт.23!G249</f>
        <v>0</v>
      </c>
    </row>
    <row r="250" spans="1:11">
      <c r="A250" s="138"/>
      <c r="B250" s="120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17">
        <f>сен.23!K250+окт.23!H250-окт.23!G250</f>
        <v>0</v>
      </c>
    </row>
    <row r="251" spans="1:11">
      <c r="A251" s="138"/>
      <c r="B251" s="120">
        <v>249</v>
      </c>
      <c r="C251" s="69">
        <v>26738</v>
      </c>
      <c r="D251" s="69">
        <v>27222</v>
      </c>
      <c r="E251" s="70">
        <f t="shared" si="6"/>
        <v>484</v>
      </c>
      <c r="F251" s="112">
        <v>0</v>
      </c>
      <c r="G251" s="17">
        <f t="shared" si="7"/>
        <v>0</v>
      </c>
      <c r="H251" s="70"/>
      <c r="I251" s="168"/>
      <c r="J251" s="75"/>
      <c r="K251" s="17">
        <f>сен.23!K251+окт.23!H251-окт.23!G251</f>
        <v>0</v>
      </c>
    </row>
    <row r="252" spans="1:11">
      <c r="A252" s="138"/>
      <c r="B252" s="120">
        <v>250</v>
      </c>
      <c r="C252" s="69">
        <v>5</v>
      </c>
      <c r="D252" s="69">
        <v>5</v>
      </c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17">
        <f>сен.23!K252+окт.23!H252-окт.23!G252</f>
        <v>-26.92</v>
      </c>
    </row>
    <row r="253" spans="1:11">
      <c r="A253" s="77"/>
      <c r="B253" s="120">
        <v>251</v>
      </c>
      <c r="C253" s="69">
        <v>34787</v>
      </c>
      <c r="D253" s="69">
        <v>35299</v>
      </c>
      <c r="E253" s="70">
        <f t="shared" si="6"/>
        <v>512</v>
      </c>
      <c r="F253" s="112">
        <v>4.71</v>
      </c>
      <c r="G253" s="17">
        <f t="shared" si="7"/>
        <v>2411.52</v>
      </c>
      <c r="H253" s="70">
        <v>7000</v>
      </c>
      <c r="I253" s="168">
        <v>211309</v>
      </c>
      <c r="J253" s="75">
        <v>45204</v>
      </c>
      <c r="K253" s="17">
        <f>сен.23!K253+окт.23!H253-окт.23!G253</f>
        <v>4504.9700000000012</v>
      </c>
    </row>
    <row r="254" spans="1:11">
      <c r="A254" s="138"/>
      <c r="B254" s="120">
        <v>252</v>
      </c>
      <c r="C254" s="69">
        <v>5</v>
      </c>
      <c r="D254" s="69">
        <v>5</v>
      </c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17">
        <f>сен.23!K254+окт.23!H254-окт.23!G254</f>
        <v>-26.92</v>
      </c>
    </row>
    <row r="255" spans="1:11">
      <c r="A255" s="138"/>
      <c r="B255" s="120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17">
        <f>сен.23!K255+окт.23!H255-окт.23!G255</f>
        <v>-6.73</v>
      </c>
    </row>
    <row r="256" spans="1:11">
      <c r="A256" s="138"/>
      <c r="B256" s="120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17">
        <f>сен.23!K256+окт.23!H256-окт.23!G256</f>
        <v>0</v>
      </c>
    </row>
    <row r="257" spans="1:11">
      <c r="A257" s="138"/>
      <c r="B257" s="120">
        <v>256</v>
      </c>
      <c r="C257" s="69">
        <v>1136</v>
      </c>
      <c r="D257" s="69">
        <v>1150</v>
      </c>
      <c r="E257" s="70">
        <f t="shared" si="6"/>
        <v>14</v>
      </c>
      <c r="F257" s="70">
        <v>6.73</v>
      </c>
      <c r="G257" s="17">
        <f t="shared" si="7"/>
        <v>94.22</v>
      </c>
      <c r="H257" s="70"/>
      <c r="I257" s="168"/>
      <c r="J257" s="75"/>
      <c r="K257" s="17">
        <f>сен.23!K257+окт.23!H257-окт.23!G257</f>
        <v>-212.58000000000067</v>
      </c>
    </row>
    <row r="258" spans="1:11">
      <c r="A258" s="138"/>
      <c r="B258" s="120">
        <v>258</v>
      </c>
      <c r="C258" s="69">
        <v>1253</v>
      </c>
      <c r="D258" s="69">
        <v>1541</v>
      </c>
      <c r="E258" s="70">
        <f t="shared" si="6"/>
        <v>288</v>
      </c>
      <c r="F258" s="141">
        <v>4.71</v>
      </c>
      <c r="G258" s="17">
        <f t="shared" si="7"/>
        <v>1356.48</v>
      </c>
      <c r="H258" s="70"/>
      <c r="I258" s="168"/>
      <c r="J258" s="75"/>
      <c r="K258" s="17">
        <f>сен.23!K258+окт.23!H258-окт.23!G258</f>
        <v>-2718.6200000000003</v>
      </c>
    </row>
    <row r="259" spans="1:11">
      <c r="A259" s="138"/>
      <c r="B259" s="120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17">
        <f>сен.23!K259+окт.23!H259-окт.23!G259</f>
        <v>0</v>
      </c>
    </row>
    <row r="260" spans="1:11">
      <c r="A260" s="138"/>
      <c r="B260" s="120">
        <v>260</v>
      </c>
      <c r="C260" s="69">
        <v>67</v>
      </c>
      <c r="D260" s="69">
        <v>68</v>
      </c>
      <c r="E260" s="70">
        <f t="shared" si="6"/>
        <v>1</v>
      </c>
      <c r="F260" s="70">
        <v>6.73</v>
      </c>
      <c r="G260" s="17">
        <f t="shared" si="7"/>
        <v>6.73</v>
      </c>
      <c r="H260" s="70"/>
      <c r="I260" s="168"/>
      <c r="J260" s="75"/>
      <c r="K260" s="17">
        <f>сен.23!K260+окт.23!H260-окт.23!G260</f>
        <v>585.5100000000001</v>
      </c>
    </row>
    <row r="261" spans="1:11">
      <c r="A261" s="138"/>
      <c r="B261" s="120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17">
        <f>сен.23!K261+окт.23!H261-окт.23!G261</f>
        <v>0</v>
      </c>
    </row>
    <row r="262" spans="1:11">
      <c r="A262" s="138"/>
      <c r="B262" s="120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17">
        <f>сен.23!K262+окт.23!H262-окт.23!G262</f>
        <v>0</v>
      </c>
    </row>
    <row r="263" spans="1:11">
      <c r="A263" s="138"/>
      <c r="B263" s="120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17">
        <f>сен.23!K263+окт.23!H263-окт.23!G263</f>
        <v>0</v>
      </c>
    </row>
    <row r="264" spans="1:11">
      <c r="A264" s="138"/>
      <c r="B264" s="120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17">
        <f>сен.23!K264+окт.23!H264-окт.23!G264</f>
        <v>0</v>
      </c>
    </row>
    <row r="265" spans="1:11">
      <c r="A265" s="138"/>
      <c r="B265" s="120">
        <v>265</v>
      </c>
      <c r="C265" s="69">
        <v>419</v>
      </c>
      <c r="D265" s="69">
        <v>445</v>
      </c>
      <c r="E265" s="70">
        <f t="shared" si="6"/>
        <v>26</v>
      </c>
      <c r="F265" s="70">
        <v>6.73</v>
      </c>
      <c r="G265" s="17">
        <f t="shared" si="7"/>
        <v>174.98000000000002</v>
      </c>
      <c r="H265" s="70"/>
      <c r="I265" s="168"/>
      <c r="J265" s="75"/>
      <c r="K265" s="17">
        <f>сен.23!K265+окт.23!H265-окт.23!G265</f>
        <v>-2436.2599999999998</v>
      </c>
    </row>
    <row r="266" spans="1:11">
      <c r="A266" s="138"/>
      <c r="B266" s="120">
        <v>266</v>
      </c>
      <c r="C266" s="69">
        <v>13066</v>
      </c>
      <c r="D266" s="69">
        <v>13910</v>
      </c>
      <c r="E266" s="70">
        <f t="shared" si="6"/>
        <v>844</v>
      </c>
      <c r="F266" s="112">
        <v>4.71</v>
      </c>
      <c r="G266" s="17">
        <f t="shared" si="7"/>
        <v>3975.24</v>
      </c>
      <c r="H266" s="70"/>
      <c r="I266" s="168"/>
      <c r="J266" s="75"/>
      <c r="K266" s="17">
        <f>сен.23!K266+окт.23!H266-окт.23!G266</f>
        <v>151.79000000000087</v>
      </c>
    </row>
    <row r="267" spans="1:11">
      <c r="A267" s="27"/>
      <c r="B267" s="120">
        <v>267</v>
      </c>
      <c r="C267" s="69">
        <v>1279</v>
      </c>
      <c r="D267" s="69">
        <v>1342</v>
      </c>
      <c r="E267" s="70">
        <f t="shared" ref="E267:E331" si="8">D267-C267</f>
        <v>63</v>
      </c>
      <c r="F267" s="70">
        <v>6.73</v>
      </c>
      <c r="G267" s="17">
        <f t="shared" ref="G267:G331" si="9">F267*E267</f>
        <v>423.99</v>
      </c>
      <c r="H267" s="70"/>
      <c r="I267" s="168"/>
      <c r="J267" s="75"/>
      <c r="K267" s="17">
        <f>сен.23!K267+окт.23!H267-окт.23!G267</f>
        <v>-2064.9200000000005</v>
      </c>
    </row>
    <row r="268" spans="1:11">
      <c r="A268" s="138"/>
      <c r="B268" s="120">
        <v>268</v>
      </c>
      <c r="C268" s="69">
        <v>92736</v>
      </c>
      <c r="D268" s="69">
        <v>93384</v>
      </c>
      <c r="E268" s="70">
        <f t="shared" si="8"/>
        <v>648</v>
      </c>
      <c r="F268" s="112">
        <v>4.71</v>
      </c>
      <c r="G268" s="17">
        <f t="shared" si="9"/>
        <v>3052.08</v>
      </c>
      <c r="H268" s="70"/>
      <c r="I268" s="168"/>
      <c r="J268" s="75"/>
      <c r="K268" s="17">
        <f>сен.23!K268+окт.23!H268-окт.23!G268</f>
        <v>5525.07</v>
      </c>
    </row>
    <row r="269" spans="1:11">
      <c r="A269" s="138"/>
      <c r="B269" s="120">
        <v>269</v>
      </c>
      <c r="C269" s="69">
        <v>124</v>
      </c>
      <c r="D269" s="69">
        <v>124</v>
      </c>
      <c r="E269" s="70">
        <f t="shared" si="8"/>
        <v>0</v>
      </c>
      <c r="F269" s="70">
        <v>6.73</v>
      </c>
      <c r="G269" s="17">
        <f t="shared" si="9"/>
        <v>0</v>
      </c>
      <c r="H269" s="70"/>
      <c r="I269" s="168"/>
      <c r="J269" s="75"/>
      <c r="K269" s="17">
        <f>сен.23!K269+окт.23!H269-окт.23!G269</f>
        <v>0</v>
      </c>
    </row>
    <row r="270" spans="1:11">
      <c r="A270" s="138"/>
      <c r="B270" s="120">
        <v>270</v>
      </c>
      <c r="C270" s="69">
        <v>7539</v>
      </c>
      <c r="D270" s="69">
        <v>7644</v>
      </c>
      <c r="E270" s="70">
        <f t="shared" si="8"/>
        <v>105</v>
      </c>
      <c r="F270" s="70">
        <v>6.73</v>
      </c>
      <c r="G270" s="17">
        <f t="shared" si="9"/>
        <v>706.65000000000009</v>
      </c>
      <c r="H270" s="70"/>
      <c r="I270" s="168"/>
      <c r="J270" s="75"/>
      <c r="K270" s="17">
        <f>сен.23!K270+окт.23!H270-окт.23!G270</f>
        <v>-25008.680000000004</v>
      </c>
    </row>
    <row r="271" spans="1:11">
      <c r="A271" s="138"/>
      <c r="B271" s="120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17">
        <f>сен.23!K271+окт.23!H271-окт.23!G271</f>
        <v>0</v>
      </c>
    </row>
    <row r="272" spans="1:11">
      <c r="A272" s="138"/>
      <c r="B272" s="120">
        <v>273</v>
      </c>
      <c r="C272" s="69">
        <v>20981</v>
      </c>
      <c r="D272" s="69">
        <v>22463</v>
      </c>
      <c r="E272" s="70">
        <f t="shared" si="8"/>
        <v>1482</v>
      </c>
      <c r="F272" s="70">
        <v>6.73</v>
      </c>
      <c r="G272" s="17">
        <f t="shared" si="9"/>
        <v>9973.86</v>
      </c>
      <c r="H272" s="70"/>
      <c r="I272" s="168"/>
      <c r="J272" s="75"/>
      <c r="K272" s="17">
        <f>сен.23!K272+окт.23!H272-окт.23!G272</f>
        <v>-96131.32</v>
      </c>
    </row>
    <row r="273" spans="1:11">
      <c r="A273" s="138"/>
      <c r="B273" s="120">
        <v>274</v>
      </c>
      <c r="C273" s="69">
        <v>61468</v>
      </c>
      <c r="D273" s="69">
        <v>63606</v>
      </c>
      <c r="E273" s="70">
        <f t="shared" si="8"/>
        <v>2138</v>
      </c>
      <c r="F273" s="112">
        <v>4.71</v>
      </c>
      <c r="G273" s="17">
        <f t="shared" si="9"/>
        <v>10069.98</v>
      </c>
      <c r="H273" s="70"/>
      <c r="I273" s="168"/>
      <c r="J273" s="75"/>
      <c r="K273" s="17">
        <f>сен.23!K273+окт.23!H273-окт.23!G273</f>
        <v>5609.6100000000042</v>
      </c>
    </row>
    <row r="274" spans="1:11">
      <c r="A274" s="138"/>
      <c r="B274" s="120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1000</v>
      </c>
      <c r="I274" s="168">
        <v>889851</v>
      </c>
      <c r="J274" s="75">
        <v>45208</v>
      </c>
      <c r="K274" s="17">
        <f>сен.23!K274+окт.23!H274-окт.23!G274</f>
        <v>9700</v>
      </c>
    </row>
    <row r="275" spans="1:11">
      <c r="A275" s="138"/>
      <c r="B275" s="120">
        <v>276</v>
      </c>
      <c r="C275" s="69">
        <v>82830</v>
      </c>
      <c r="D275" s="69">
        <v>83705</v>
      </c>
      <c r="E275" s="70">
        <f t="shared" si="8"/>
        <v>875</v>
      </c>
      <c r="F275" s="112">
        <v>4.71</v>
      </c>
      <c r="G275" s="17">
        <f t="shared" si="9"/>
        <v>4121.25</v>
      </c>
      <c r="H275" s="70"/>
      <c r="I275" s="168"/>
      <c r="J275" s="75"/>
      <c r="K275" s="17">
        <f>сен.23!K275+окт.23!H275-окт.23!G275</f>
        <v>100275.86</v>
      </c>
    </row>
    <row r="276" spans="1:11">
      <c r="A276" s="138"/>
      <c r="B276" s="120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17">
        <f>сен.23!K276+окт.23!H276-окт.23!G276</f>
        <v>0</v>
      </c>
    </row>
    <row r="277" spans="1:11">
      <c r="A277" s="138"/>
      <c r="B277" s="120">
        <v>278</v>
      </c>
      <c r="C277" s="69">
        <v>29726</v>
      </c>
      <c r="D277" s="69">
        <v>30096</v>
      </c>
      <c r="E277" s="70">
        <f t="shared" si="8"/>
        <v>370</v>
      </c>
      <c r="F277" s="70">
        <v>6.73</v>
      </c>
      <c r="G277" s="17">
        <f t="shared" si="9"/>
        <v>2490.1000000000004</v>
      </c>
      <c r="H277" s="70">
        <v>4000</v>
      </c>
      <c r="I277" s="168">
        <v>73231</v>
      </c>
      <c r="J277" s="75">
        <v>45222</v>
      </c>
      <c r="K277" s="17">
        <f>сен.23!K277+окт.23!H277-окт.23!G277</f>
        <v>156.39999999999827</v>
      </c>
    </row>
    <row r="278" spans="1:11">
      <c r="A278" s="138"/>
      <c r="B278" s="131" t="s">
        <v>28</v>
      </c>
      <c r="C278" s="69">
        <v>24830</v>
      </c>
      <c r="D278" s="69">
        <v>24836</v>
      </c>
      <c r="E278" s="70">
        <f t="shared" si="8"/>
        <v>6</v>
      </c>
      <c r="F278" s="70">
        <v>6.73</v>
      </c>
      <c r="G278" s="17">
        <f t="shared" si="9"/>
        <v>40.380000000000003</v>
      </c>
      <c r="H278" s="70"/>
      <c r="I278" s="168"/>
      <c r="J278" s="75"/>
      <c r="K278" s="17">
        <f>сен.23!K278+окт.23!H278-окт.23!G278</f>
        <v>-235.55</v>
      </c>
    </row>
    <row r="279" spans="1:11">
      <c r="A279" s="138"/>
      <c r="B279" s="120" t="s">
        <v>29</v>
      </c>
      <c r="C279" s="69">
        <v>47473</v>
      </c>
      <c r="D279" s="69">
        <v>47836</v>
      </c>
      <c r="E279" s="70">
        <f t="shared" si="8"/>
        <v>363</v>
      </c>
      <c r="F279" s="112">
        <v>4.71</v>
      </c>
      <c r="G279" s="17">
        <f t="shared" si="9"/>
        <v>1709.73</v>
      </c>
      <c r="H279" s="70"/>
      <c r="I279" s="168"/>
      <c r="J279" s="75"/>
      <c r="K279" s="17">
        <f>сен.23!K279+окт.23!H279-окт.23!G279</f>
        <v>-5400.76</v>
      </c>
    </row>
    <row r="280" spans="1:11" s="64" customFormat="1">
      <c r="A280" s="172"/>
      <c r="B280" s="171">
        <v>280</v>
      </c>
      <c r="C280" s="69">
        <v>7724</v>
      </c>
      <c r="D280" s="69">
        <v>7724</v>
      </c>
      <c r="E280" s="70">
        <f t="shared" si="8"/>
        <v>0</v>
      </c>
      <c r="F280" s="71">
        <v>6.73</v>
      </c>
      <c r="G280" s="70">
        <f t="shared" si="9"/>
        <v>0</v>
      </c>
      <c r="H280" s="70"/>
      <c r="I280" s="171"/>
      <c r="J280" s="75"/>
      <c r="K280" s="70">
        <f>сен.23!K280+окт.23!H280-окт.23!G280</f>
        <v>-44545.87</v>
      </c>
    </row>
    <row r="281" spans="1:11">
      <c r="A281" s="138"/>
      <c r="B281" s="120">
        <v>281</v>
      </c>
      <c r="C281" s="69">
        <v>21685</v>
      </c>
      <c r="D281" s="69">
        <v>21970</v>
      </c>
      <c r="E281" s="70">
        <f t="shared" si="8"/>
        <v>285</v>
      </c>
      <c r="F281" s="70">
        <v>6.73</v>
      </c>
      <c r="G281" s="17">
        <f t="shared" si="9"/>
        <v>1918.0500000000002</v>
      </c>
      <c r="H281" s="70">
        <v>2000</v>
      </c>
      <c r="I281" s="168">
        <v>143806</v>
      </c>
      <c r="J281" s="75">
        <v>45205</v>
      </c>
      <c r="K281" s="17">
        <f>сен.23!K281+окт.23!H281-окт.23!G281</f>
        <v>10344.049999999999</v>
      </c>
    </row>
    <row r="282" spans="1:11">
      <c r="A282" s="138"/>
      <c r="B282" s="120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17">
        <f>сен.23!K282+окт.23!H282-окт.23!G282</f>
        <v>0</v>
      </c>
    </row>
    <row r="283" spans="1:11">
      <c r="A283" s="138"/>
      <c r="B283" s="120">
        <v>283</v>
      </c>
      <c r="C283" s="69">
        <v>3570</v>
      </c>
      <c r="D283" s="69">
        <v>3581</v>
      </c>
      <c r="E283" s="70">
        <f t="shared" si="8"/>
        <v>11</v>
      </c>
      <c r="F283" s="70">
        <v>6.73</v>
      </c>
      <c r="G283" s="17">
        <f t="shared" si="9"/>
        <v>74.03</v>
      </c>
      <c r="H283" s="70">
        <v>500</v>
      </c>
      <c r="I283" s="168">
        <v>107213</v>
      </c>
      <c r="J283" s="75">
        <v>45204</v>
      </c>
      <c r="K283" s="17">
        <f>сен.23!K283+окт.23!H283-окт.23!G283</f>
        <v>-500.79000000000008</v>
      </c>
    </row>
    <row r="284" spans="1:11">
      <c r="A284" s="138"/>
      <c r="B284" s="120">
        <v>284</v>
      </c>
      <c r="C284" s="69">
        <v>5561</v>
      </c>
      <c r="D284" s="69">
        <v>5610</v>
      </c>
      <c r="E284" s="70">
        <f t="shared" si="8"/>
        <v>49</v>
      </c>
      <c r="F284" s="70">
        <v>6.73</v>
      </c>
      <c r="G284" s="17">
        <f t="shared" si="9"/>
        <v>329.77000000000004</v>
      </c>
      <c r="H284" s="70"/>
      <c r="I284" s="168"/>
      <c r="J284" s="75"/>
      <c r="K284" s="17">
        <f>сен.23!K284+окт.23!H284-окт.23!G284</f>
        <v>-7766.4200000000019</v>
      </c>
    </row>
    <row r="285" spans="1:11">
      <c r="A285" s="138"/>
      <c r="B285" s="120">
        <v>285</v>
      </c>
      <c r="C285" s="69">
        <v>81167</v>
      </c>
      <c r="D285" s="69">
        <v>81975</v>
      </c>
      <c r="E285" s="70">
        <f t="shared" si="8"/>
        <v>808</v>
      </c>
      <c r="F285" s="70">
        <v>6.73</v>
      </c>
      <c r="G285" s="17">
        <f t="shared" si="9"/>
        <v>5437.84</v>
      </c>
      <c r="H285" s="70">
        <v>5100</v>
      </c>
      <c r="I285" s="168">
        <v>730228</v>
      </c>
      <c r="J285" s="75">
        <v>45208</v>
      </c>
      <c r="K285" s="17">
        <f>сен.23!K285+окт.23!H285-окт.23!G285</f>
        <v>118.06999999999334</v>
      </c>
    </row>
    <row r="286" spans="1:11">
      <c r="A286" s="138"/>
      <c r="B286" s="120">
        <v>286</v>
      </c>
      <c r="C286" s="69">
        <v>97235</v>
      </c>
      <c r="D286" s="69">
        <v>99050</v>
      </c>
      <c r="E286" s="70">
        <f t="shared" si="8"/>
        <v>1815</v>
      </c>
      <c r="F286" s="112">
        <v>4.71</v>
      </c>
      <c r="G286" s="17">
        <f t="shared" si="9"/>
        <v>8548.65</v>
      </c>
      <c r="H286" s="70"/>
      <c r="I286" s="168"/>
      <c r="J286" s="75"/>
      <c r="K286" s="17">
        <f>сен.23!K286+окт.23!H286-окт.23!G286</f>
        <v>-10606.92</v>
      </c>
    </row>
    <row r="287" spans="1:11">
      <c r="A287" s="138"/>
      <c r="B287" s="120">
        <v>287</v>
      </c>
      <c r="C287" s="69">
        <v>30427</v>
      </c>
      <c r="D287" s="69">
        <v>30955</v>
      </c>
      <c r="E287" s="70">
        <f t="shared" si="8"/>
        <v>528</v>
      </c>
      <c r="F287" s="70">
        <v>6.73</v>
      </c>
      <c r="G287" s="17">
        <f t="shared" si="9"/>
        <v>3553.44</v>
      </c>
      <c r="H287" s="70">
        <v>3000</v>
      </c>
      <c r="I287" s="168">
        <v>906663</v>
      </c>
      <c r="J287" s="75">
        <v>45208</v>
      </c>
      <c r="K287" s="17">
        <f>сен.23!K287+окт.23!H287-окт.23!G287</f>
        <v>21515.07</v>
      </c>
    </row>
    <row r="288" spans="1:11">
      <c r="A288" s="138"/>
      <c r="B288" s="120">
        <v>288</v>
      </c>
      <c r="C288" s="69">
        <v>51043</v>
      </c>
      <c r="D288" s="69">
        <v>51646</v>
      </c>
      <c r="E288" s="70">
        <f t="shared" si="8"/>
        <v>603</v>
      </c>
      <c r="F288" s="70">
        <v>6.73</v>
      </c>
      <c r="G288" s="28">
        <f t="shared" si="9"/>
        <v>4058.19</v>
      </c>
      <c r="H288" s="70"/>
      <c r="I288" s="168"/>
      <c r="J288" s="75"/>
      <c r="K288" s="17">
        <f>сен.23!K288+окт.23!H288-окт.23!G288</f>
        <v>-815.48000000000184</v>
      </c>
    </row>
    <row r="289" spans="1:11">
      <c r="A289" s="138"/>
      <c r="B289" s="120">
        <v>289</v>
      </c>
      <c r="C289" s="69">
        <v>3325</v>
      </c>
      <c r="D289" s="69">
        <v>3360</v>
      </c>
      <c r="E289" s="70">
        <f t="shared" si="8"/>
        <v>35</v>
      </c>
      <c r="F289" s="70">
        <v>6.73</v>
      </c>
      <c r="G289" s="28">
        <f t="shared" si="9"/>
        <v>235.55</v>
      </c>
      <c r="H289" s="70"/>
      <c r="I289" s="168"/>
      <c r="J289" s="75"/>
      <c r="K289" s="17">
        <f>сен.23!K289+окт.23!H289-окт.23!G289</f>
        <v>209.81999999999977</v>
      </c>
    </row>
    <row r="290" spans="1:11">
      <c r="A290" s="138"/>
      <c r="B290" s="120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17">
        <f>сен.23!K290+окт.23!H290-окт.23!G290</f>
        <v>0</v>
      </c>
    </row>
    <row r="291" spans="1:11">
      <c r="A291" s="138"/>
      <c r="B291" s="120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17">
        <f>сен.23!K291+окт.23!H291-окт.23!G291</f>
        <v>0</v>
      </c>
    </row>
    <row r="292" spans="1:11">
      <c r="A292" s="138"/>
      <c r="B292" s="120">
        <v>292</v>
      </c>
      <c r="C292" s="69">
        <v>19198</v>
      </c>
      <c r="D292" s="69">
        <v>19417</v>
      </c>
      <c r="E292" s="70">
        <f t="shared" si="8"/>
        <v>219</v>
      </c>
      <c r="F292" s="112">
        <v>4.71</v>
      </c>
      <c r="G292" s="17">
        <f t="shared" si="9"/>
        <v>1031.49</v>
      </c>
      <c r="H292" s="70">
        <v>1000</v>
      </c>
      <c r="I292" s="168">
        <v>352334</v>
      </c>
      <c r="J292" s="75">
        <v>45208</v>
      </c>
      <c r="K292" s="17">
        <f>сен.23!K292+окт.23!H292-окт.23!G292</f>
        <v>-328.75999999999954</v>
      </c>
    </row>
    <row r="293" spans="1:11">
      <c r="A293" s="138"/>
      <c r="B293" s="120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17">
        <f>сен.23!K293+окт.23!H293-окт.23!G293</f>
        <v>0</v>
      </c>
    </row>
    <row r="294" spans="1:11">
      <c r="A294" s="138"/>
      <c r="B294" s="120">
        <v>294</v>
      </c>
      <c r="C294" s="69">
        <v>44869</v>
      </c>
      <c r="D294" s="69">
        <v>45449</v>
      </c>
      <c r="E294" s="70">
        <f t="shared" si="8"/>
        <v>580</v>
      </c>
      <c r="F294" s="70">
        <v>6.73</v>
      </c>
      <c r="G294" s="17">
        <f t="shared" si="9"/>
        <v>3903.4</v>
      </c>
      <c r="H294" s="70">
        <v>560</v>
      </c>
      <c r="I294" s="168">
        <v>656402</v>
      </c>
      <c r="J294" s="75">
        <v>45222</v>
      </c>
      <c r="K294" s="17">
        <f>сен.23!K294+окт.23!H294-окт.23!G294</f>
        <v>955.36999999999762</v>
      </c>
    </row>
    <row r="295" spans="1:11">
      <c r="A295" s="138"/>
      <c r="B295" s="120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17">
        <f>сен.23!K295+окт.23!H295-окт.23!G295</f>
        <v>0</v>
      </c>
    </row>
    <row r="296" spans="1:11">
      <c r="A296" s="138"/>
      <c r="B296" s="120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17">
        <f>сен.23!K296+окт.23!H296-окт.23!G296</f>
        <v>0</v>
      </c>
    </row>
    <row r="297" spans="1:11">
      <c r="A297" s="138"/>
      <c r="B297" s="120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17">
        <f>сен.23!K297+окт.23!H297-окт.23!G297</f>
        <v>0</v>
      </c>
    </row>
    <row r="298" spans="1:11">
      <c r="A298" s="138"/>
      <c r="B298" s="120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17">
        <f>сен.23!K298+окт.23!H298-окт.23!G298</f>
        <v>0</v>
      </c>
    </row>
    <row r="299" spans="1:11">
      <c r="A299" s="138"/>
      <c r="B299" s="120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17">
        <f>сен.23!K299+окт.23!H299-окт.23!G299</f>
        <v>0</v>
      </c>
    </row>
    <row r="300" spans="1:11">
      <c r="A300" s="138"/>
      <c r="B300" s="120">
        <v>300</v>
      </c>
      <c r="C300" s="69">
        <v>3478</v>
      </c>
      <c r="D300" s="69">
        <v>3524</v>
      </c>
      <c r="E300" s="70">
        <f t="shared" si="8"/>
        <v>46</v>
      </c>
      <c r="F300" s="70">
        <v>6.73</v>
      </c>
      <c r="G300" s="17">
        <f t="shared" si="9"/>
        <v>309.58000000000004</v>
      </c>
      <c r="H300" s="70">
        <v>2000</v>
      </c>
      <c r="I300" s="168">
        <v>803979</v>
      </c>
      <c r="J300" s="75">
        <v>45226</v>
      </c>
      <c r="K300" s="17">
        <f>сен.23!K300+окт.23!H300-окт.23!G300</f>
        <v>1468.7299999999996</v>
      </c>
    </row>
    <row r="301" spans="1:11">
      <c r="A301" s="138"/>
      <c r="B301" s="120">
        <v>301</v>
      </c>
      <c r="C301" s="69">
        <v>40337</v>
      </c>
      <c r="D301" s="69">
        <v>41986</v>
      </c>
      <c r="E301" s="70">
        <f t="shared" si="8"/>
        <v>1649</v>
      </c>
      <c r="F301" s="70">
        <v>6.73</v>
      </c>
      <c r="G301" s="17">
        <f t="shared" si="9"/>
        <v>11097.77</v>
      </c>
      <c r="H301" s="70"/>
      <c r="I301" s="168"/>
      <c r="J301" s="75"/>
      <c r="K301" s="17">
        <f>сен.23!K301+окт.23!H301-окт.23!G301</f>
        <v>23865.559999999979</v>
      </c>
    </row>
    <row r="302" spans="1:11">
      <c r="A302" s="138"/>
      <c r="B302" s="120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17">
        <f>сен.23!K302+окт.23!H302-окт.23!G302</f>
        <v>0</v>
      </c>
    </row>
    <row r="303" spans="1:11">
      <c r="A303" s="138"/>
      <c r="B303" s="120">
        <v>303</v>
      </c>
      <c r="C303" s="69">
        <v>36873</v>
      </c>
      <c r="D303" s="69">
        <v>37687</v>
      </c>
      <c r="E303" s="70">
        <f t="shared" si="8"/>
        <v>814</v>
      </c>
      <c r="F303" s="70">
        <v>6.73</v>
      </c>
      <c r="G303" s="17">
        <f t="shared" si="9"/>
        <v>5478.22</v>
      </c>
      <c r="H303" s="70">
        <v>5000</v>
      </c>
      <c r="I303" s="168">
        <v>18616</v>
      </c>
      <c r="J303" s="75">
        <v>45223</v>
      </c>
      <c r="K303" s="17">
        <f>сен.23!K303+окт.23!H303-окт.23!G303</f>
        <v>4071.3899999999967</v>
      </c>
    </row>
    <row r="304" spans="1:11">
      <c r="A304" s="138"/>
      <c r="B304" s="120">
        <v>304</v>
      </c>
      <c r="C304" s="69">
        <v>25162</v>
      </c>
      <c r="D304" s="69">
        <v>25279</v>
      </c>
      <c r="E304" s="70">
        <f t="shared" si="8"/>
        <v>117</v>
      </c>
      <c r="F304" s="70">
        <v>6.73</v>
      </c>
      <c r="G304" s="17">
        <f t="shared" si="9"/>
        <v>787.41000000000008</v>
      </c>
      <c r="H304" s="70"/>
      <c r="I304" s="168"/>
      <c r="J304" s="75"/>
      <c r="K304" s="17">
        <f>сен.23!K304+окт.23!H304-окт.23!G304</f>
        <v>-9381.6200000000008</v>
      </c>
    </row>
    <row r="305" spans="1:11">
      <c r="A305" s="140"/>
      <c r="B305" s="120">
        <v>305</v>
      </c>
      <c r="C305" s="69">
        <v>1527</v>
      </c>
      <c r="D305" s="69">
        <v>1619</v>
      </c>
      <c r="E305" s="70">
        <f t="shared" si="8"/>
        <v>92</v>
      </c>
      <c r="F305" s="70">
        <v>6.73</v>
      </c>
      <c r="G305" s="17">
        <f t="shared" si="9"/>
        <v>619.16000000000008</v>
      </c>
      <c r="H305" s="70">
        <v>195.17</v>
      </c>
      <c r="I305" s="168">
        <v>965102</v>
      </c>
      <c r="J305" s="75">
        <v>45222</v>
      </c>
      <c r="K305" s="17">
        <f>сен.23!K305+окт.23!H305-окт.23!G305</f>
        <v>-646.08000000000015</v>
      </c>
    </row>
    <row r="306" spans="1:11">
      <c r="A306" s="138"/>
      <c r="B306" s="120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17">
        <f>сен.23!K306+окт.23!H306-окт.23!G306</f>
        <v>0</v>
      </c>
    </row>
    <row r="307" spans="1:11">
      <c r="A307" s="138"/>
      <c r="B307" s="120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17">
        <f>сен.23!K307+окт.23!H307-окт.23!G307</f>
        <v>0</v>
      </c>
    </row>
    <row r="308" spans="1:11">
      <c r="A308" s="138"/>
      <c r="B308" s="120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17">
        <f>сен.23!K308+окт.23!H308-окт.23!G308</f>
        <v>0</v>
      </c>
    </row>
    <row r="309" spans="1:11">
      <c r="A309" s="138"/>
      <c r="B309" s="120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17">
        <f>сен.23!K309+окт.23!H309-окт.23!G309</f>
        <v>0</v>
      </c>
    </row>
    <row r="310" spans="1:11">
      <c r="A310" s="138"/>
      <c r="B310" s="120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17">
        <f>сен.23!K310+окт.23!H310-окт.23!G310</f>
        <v>0</v>
      </c>
    </row>
    <row r="311" spans="1:11">
      <c r="A311" s="138"/>
      <c r="B311" s="120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17">
        <f>сен.23!K311+окт.23!H311-окт.23!G311</f>
        <v>0</v>
      </c>
    </row>
    <row r="312" spans="1:11">
      <c r="A312" s="138"/>
      <c r="B312" s="120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17">
        <f>сен.23!K312+окт.23!H312-окт.23!G312</f>
        <v>0</v>
      </c>
    </row>
    <row r="313" spans="1:11">
      <c r="A313" s="138"/>
      <c r="B313" s="120">
        <v>313</v>
      </c>
      <c r="C313" s="69">
        <v>8977</v>
      </c>
      <c r="D313" s="69">
        <v>9520</v>
      </c>
      <c r="E313" s="70">
        <f t="shared" si="8"/>
        <v>543</v>
      </c>
      <c r="F313" s="70">
        <v>6.73</v>
      </c>
      <c r="G313" s="17">
        <f t="shared" si="9"/>
        <v>3654.3900000000003</v>
      </c>
      <c r="H313" s="70"/>
      <c r="I313" s="168"/>
      <c r="J313" s="75"/>
      <c r="K313" s="17">
        <f>сен.23!K313+окт.23!H313-окт.23!G313</f>
        <v>625.88999999999214</v>
      </c>
    </row>
    <row r="314" spans="1:11">
      <c r="A314" s="138"/>
      <c r="B314" s="120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17">
        <f>сен.23!K314+окт.23!H314-окт.23!G314</f>
        <v>0</v>
      </c>
    </row>
    <row r="315" spans="1:11">
      <c r="A315" s="138"/>
      <c r="B315" s="120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17">
        <f>сен.23!K315+окт.23!H315-окт.23!G315</f>
        <v>0</v>
      </c>
    </row>
    <row r="316" spans="1:11">
      <c r="A316" s="111"/>
      <c r="B316" s="120">
        <v>316</v>
      </c>
      <c r="C316" s="69">
        <v>43361</v>
      </c>
      <c r="D316" s="69">
        <v>44321</v>
      </c>
      <c r="E316" s="70">
        <f t="shared" si="8"/>
        <v>960</v>
      </c>
      <c r="F316" s="112">
        <v>4.71</v>
      </c>
      <c r="G316" s="17">
        <f t="shared" si="9"/>
        <v>4521.6000000000004</v>
      </c>
      <c r="H316" s="70">
        <v>3000</v>
      </c>
      <c r="I316" s="168">
        <v>189071</v>
      </c>
      <c r="J316" s="75">
        <v>45212</v>
      </c>
      <c r="K316" s="17">
        <f>сен.23!K316+окт.23!H316-окт.23!G316</f>
        <v>3423.1899999999996</v>
      </c>
    </row>
    <row r="317" spans="1:11">
      <c r="A317" s="138"/>
      <c r="B317" s="120">
        <v>317</v>
      </c>
      <c r="C317" s="69">
        <v>7198</v>
      </c>
      <c r="D317" s="69">
        <v>7373</v>
      </c>
      <c r="E317" s="70">
        <f t="shared" si="8"/>
        <v>175</v>
      </c>
      <c r="F317" s="70">
        <v>6.73</v>
      </c>
      <c r="G317" s="17">
        <f t="shared" si="9"/>
        <v>1177.75</v>
      </c>
      <c r="H317" s="70">
        <v>500</v>
      </c>
      <c r="I317" s="168">
        <v>151519</v>
      </c>
      <c r="J317" s="75">
        <v>45204</v>
      </c>
      <c r="K317" s="17">
        <f>сен.23!K317+окт.23!H317-окт.23!G317</f>
        <v>-366.73000000000104</v>
      </c>
    </row>
    <row r="318" spans="1:11">
      <c r="A318" s="138"/>
      <c r="B318" s="120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17">
        <f>сен.23!K318+окт.23!H318-окт.23!G318</f>
        <v>0</v>
      </c>
    </row>
    <row r="319" spans="1:11">
      <c r="A319" s="138"/>
      <c r="B319" s="120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17">
        <f>сен.23!K319+окт.23!H319-окт.23!G319</f>
        <v>0</v>
      </c>
    </row>
    <row r="320" spans="1:11">
      <c r="A320" s="138"/>
      <c r="B320" s="120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17">
        <f>сен.23!K320+окт.23!H320-окт.23!G320</f>
        <v>0</v>
      </c>
    </row>
    <row r="321" spans="1:11">
      <c r="A321" s="138"/>
      <c r="B321" s="120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17">
        <f>сен.23!K321+окт.23!H321-окт.23!G321</f>
        <v>0</v>
      </c>
    </row>
    <row r="322" spans="1:11">
      <c r="A322" s="138"/>
      <c r="B322" s="120">
        <v>322</v>
      </c>
      <c r="C322" s="69">
        <v>28600</v>
      </c>
      <c r="D322" s="69">
        <v>29409</v>
      </c>
      <c r="E322" s="70">
        <f t="shared" si="8"/>
        <v>809</v>
      </c>
      <c r="F322" s="70">
        <v>6.73</v>
      </c>
      <c r="G322" s="17">
        <f t="shared" si="9"/>
        <v>5444.5700000000006</v>
      </c>
      <c r="H322" s="70"/>
      <c r="I322" s="168"/>
      <c r="J322" s="75"/>
      <c r="K322" s="17">
        <f>сен.23!K322+окт.23!H322-окт.23!G322</f>
        <v>-9990.0500000000029</v>
      </c>
    </row>
    <row r="323" spans="1:11">
      <c r="A323" s="138"/>
      <c r="B323" s="120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17">
        <f>сен.23!K323+окт.23!H323-окт.23!G323</f>
        <v>0</v>
      </c>
    </row>
    <row r="324" spans="1:11">
      <c r="A324" s="138"/>
      <c r="B324" s="120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/>
      <c r="I324" s="168"/>
      <c r="J324" s="75"/>
      <c r="K324" s="17">
        <f>сен.23!K324+окт.23!H324-окт.23!G324</f>
        <v>8674.82</v>
      </c>
    </row>
    <row r="325" spans="1:11">
      <c r="A325" s="138"/>
      <c r="B325" s="120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17">
        <f>сен.23!K325+окт.23!H325-окт.23!G325</f>
        <v>0</v>
      </c>
    </row>
    <row r="326" spans="1:11">
      <c r="A326" s="138"/>
      <c r="B326" s="120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17">
        <f>сен.23!K326+окт.23!H326-окт.23!G326</f>
        <v>0</v>
      </c>
    </row>
    <row r="327" spans="1:11">
      <c r="A327" s="138"/>
      <c r="B327" s="120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17">
        <f>сен.23!K327+окт.23!H327-окт.23!G327</f>
        <v>0</v>
      </c>
    </row>
    <row r="328" spans="1:11">
      <c r="A328" s="138"/>
      <c r="B328" s="120">
        <v>328</v>
      </c>
      <c r="C328" s="69">
        <v>10909</v>
      </c>
      <c r="D328" s="69">
        <v>11393</v>
      </c>
      <c r="E328" s="70">
        <f t="shared" si="8"/>
        <v>484</v>
      </c>
      <c r="F328" s="70">
        <v>6.73</v>
      </c>
      <c r="G328" s="17">
        <f t="shared" si="9"/>
        <v>3257.32</v>
      </c>
      <c r="H328" s="70"/>
      <c r="I328" s="168"/>
      <c r="J328" s="75"/>
      <c r="K328" s="17">
        <f>сен.23!K328+окт.23!H328-окт.23!G328</f>
        <v>2354.7599999999979</v>
      </c>
    </row>
    <row r="329" spans="1:11">
      <c r="A329" s="138"/>
      <c r="B329" s="120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17">
        <f>сен.23!K329+окт.23!H329-окт.23!G329</f>
        <v>0</v>
      </c>
    </row>
    <row r="330" spans="1:11">
      <c r="A330" s="138"/>
      <c r="B330" s="120">
        <v>330</v>
      </c>
      <c r="C330" s="69">
        <v>6460</v>
      </c>
      <c r="D330" s="69">
        <v>6653</v>
      </c>
      <c r="E330" s="70">
        <f t="shared" si="8"/>
        <v>193</v>
      </c>
      <c r="F330" s="70">
        <v>6.73</v>
      </c>
      <c r="G330" s="17">
        <f t="shared" si="9"/>
        <v>1298.8900000000001</v>
      </c>
      <c r="H330" s="70">
        <v>1090.26</v>
      </c>
      <c r="I330" s="168">
        <v>704552</v>
      </c>
      <c r="J330" s="75">
        <v>45204</v>
      </c>
      <c r="K330" s="17">
        <f>сен.23!K330+окт.23!H330-окт.23!G330</f>
        <v>-882.78000000000031</v>
      </c>
    </row>
    <row r="331" spans="1:11">
      <c r="A331" s="138"/>
      <c r="B331" s="120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17">
        <f>сен.23!K331+окт.23!H331-окт.23!G331</f>
        <v>0</v>
      </c>
    </row>
    <row r="332" spans="1:11">
      <c r="A332" s="138"/>
      <c r="B332" s="130">
        <v>332</v>
      </c>
      <c r="C332" s="69"/>
      <c r="D332" s="69"/>
      <c r="E332" s="70">
        <f t="shared" ref="E332:E354" si="10">D332-C332</f>
        <v>0</v>
      </c>
      <c r="F332" s="70">
        <v>6.73</v>
      </c>
      <c r="G332" s="17">
        <f t="shared" ref="G332:G354" si="11">F332*E332</f>
        <v>0</v>
      </c>
      <c r="H332" s="70"/>
      <c r="I332" s="168"/>
      <c r="J332" s="75"/>
      <c r="K332" s="17">
        <f>сен.23!K332+окт.23!H332-окт.23!G332</f>
        <v>0</v>
      </c>
    </row>
    <row r="333" spans="1:11">
      <c r="A333" s="138"/>
      <c r="B333" s="120">
        <v>333</v>
      </c>
      <c r="C333" s="69"/>
      <c r="D333" s="69"/>
      <c r="E333" s="70">
        <f t="shared" si="10"/>
        <v>0</v>
      </c>
      <c r="F333" s="70">
        <v>6.73</v>
      </c>
      <c r="G333" s="17">
        <f t="shared" si="11"/>
        <v>0</v>
      </c>
      <c r="H333" s="70"/>
      <c r="I333" s="168"/>
      <c r="J333" s="75"/>
      <c r="K333" s="17">
        <f>сен.23!K333+окт.23!H333-окт.23!G333</f>
        <v>0</v>
      </c>
    </row>
    <row r="334" spans="1:11">
      <c r="A334" s="138"/>
      <c r="B334" s="130">
        <v>334</v>
      </c>
      <c r="C334" s="69"/>
      <c r="D334" s="69"/>
      <c r="E334" s="70">
        <f t="shared" si="10"/>
        <v>0</v>
      </c>
      <c r="F334" s="70">
        <v>6.73</v>
      </c>
      <c r="G334" s="70">
        <f t="shared" si="11"/>
        <v>0</v>
      </c>
      <c r="H334" s="70"/>
      <c r="I334" s="168"/>
      <c r="J334" s="75"/>
      <c r="K334" s="70">
        <f>сен.23!K334+окт.23!H334-окт.23!G334</f>
        <v>0</v>
      </c>
    </row>
    <row r="335" spans="1:11">
      <c r="A335" s="138"/>
      <c r="B335" s="130">
        <v>335</v>
      </c>
      <c r="C335" s="69">
        <v>3586</v>
      </c>
      <c r="D335" s="69">
        <v>3606</v>
      </c>
      <c r="E335" s="70">
        <f t="shared" si="10"/>
        <v>20</v>
      </c>
      <c r="F335" s="70">
        <v>6.73</v>
      </c>
      <c r="G335" s="70">
        <f t="shared" si="11"/>
        <v>134.60000000000002</v>
      </c>
      <c r="H335" s="70"/>
      <c r="I335" s="168"/>
      <c r="J335" s="75"/>
      <c r="K335" s="70">
        <f>сен.23!K335+окт.23!H335-окт.23!G335</f>
        <v>-1817.1</v>
      </c>
    </row>
    <row r="336" spans="1:11">
      <c r="A336" s="138"/>
      <c r="B336" s="120">
        <v>336</v>
      </c>
      <c r="C336" s="69">
        <v>49863</v>
      </c>
      <c r="D336" s="69">
        <v>50932</v>
      </c>
      <c r="E336" s="70">
        <f t="shared" si="10"/>
        <v>1069</v>
      </c>
      <c r="F336" s="112">
        <v>4.71</v>
      </c>
      <c r="G336" s="17">
        <f t="shared" si="11"/>
        <v>5034.99</v>
      </c>
      <c r="H336" s="70"/>
      <c r="I336" s="168"/>
      <c r="J336" s="75"/>
      <c r="K336" s="17">
        <f>сен.23!K336+окт.23!H336-окт.23!G336</f>
        <v>2466.7500000000009</v>
      </c>
    </row>
    <row r="337" spans="1:11">
      <c r="A337" s="138"/>
      <c r="B337" s="120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сен.23!K337+окт.23!H337-окт.23!G337</f>
        <v>0</v>
      </c>
    </row>
    <row r="338" spans="1:11">
      <c r="A338" s="138"/>
      <c r="B338" s="120">
        <v>338</v>
      </c>
      <c r="C338" s="69">
        <v>20117</v>
      </c>
      <c r="D338" s="69">
        <v>20462</v>
      </c>
      <c r="E338" s="70">
        <f t="shared" si="10"/>
        <v>345</v>
      </c>
      <c r="F338" s="70">
        <v>6.73</v>
      </c>
      <c r="G338" s="17">
        <f t="shared" si="11"/>
        <v>2321.8500000000004</v>
      </c>
      <c r="H338" s="70">
        <v>10000</v>
      </c>
      <c r="I338" s="168">
        <v>773980</v>
      </c>
      <c r="J338" s="75">
        <v>45225</v>
      </c>
      <c r="K338" s="17">
        <f>сен.23!K338+окт.23!H338-окт.23!G338</f>
        <v>4723.3099999999977</v>
      </c>
    </row>
    <row r="339" spans="1:11">
      <c r="A339" s="138"/>
      <c r="B339" s="120">
        <v>339</v>
      </c>
      <c r="C339" s="69">
        <v>10555</v>
      </c>
      <c r="D339" s="69">
        <v>18081</v>
      </c>
      <c r="E339" s="70">
        <f t="shared" si="10"/>
        <v>7526</v>
      </c>
      <c r="F339" s="70">
        <v>6.73</v>
      </c>
      <c r="G339" s="17">
        <f t="shared" si="11"/>
        <v>50649.98</v>
      </c>
      <c r="H339" s="70">
        <v>1346</v>
      </c>
      <c r="I339" s="168">
        <v>124909.19792999999</v>
      </c>
      <c r="J339" s="75" t="s">
        <v>106</v>
      </c>
      <c r="K339" s="17">
        <f>сен.23!K339+окт.23!H339-окт.23!G339</f>
        <v>-47928.9</v>
      </c>
    </row>
    <row r="340" spans="1:11">
      <c r="A340" s="138"/>
      <c r="B340" s="130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сен.23!K340+окт.23!H340-окт.23!G340</f>
        <v>0</v>
      </c>
    </row>
    <row r="341" spans="1:11">
      <c r="A341" s="138"/>
      <c r="B341" s="120">
        <v>341</v>
      </c>
      <c r="C341" s="69">
        <v>151292</v>
      </c>
      <c r="D341" s="69">
        <v>152724</v>
      </c>
      <c r="E341" s="70">
        <f t="shared" si="10"/>
        <v>1432</v>
      </c>
      <c r="F341" s="112">
        <v>4.71</v>
      </c>
      <c r="G341" s="17">
        <f t="shared" si="11"/>
        <v>6744.72</v>
      </c>
      <c r="H341" s="70">
        <v>4500</v>
      </c>
      <c r="I341" s="168">
        <v>22434</v>
      </c>
      <c r="J341" s="75">
        <v>45209</v>
      </c>
      <c r="K341" s="17">
        <f>сен.23!K341+окт.23!H341-окт.23!G341</f>
        <v>17182.720000000005</v>
      </c>
    </row>
    <row r="342" spans="1:11">
      <c r="A342" s="138"/>
      <c r="B342" s="120">
        <v>342</v>
      </c>
      <c r="C342" s="69">
        <v>58583</v>
      </c>
      <c r="D342" s="69">
        <v>60345</v>
      </c>
      <c r="E342" s="70">
        <f t="shared" si="10"/>
        <v>1762</v>
      </c>
      <c r="F342" s="70">
        <v>6.73</v>
      </c>
      <c r="G342" s="17">
        <f t="shared" si="11"/>
        <v>11858.26</v>
      </c>
      <c r="H342" s="70"/>
      <c r="I342" s="168"/>
      <c r="J342" s="75"/>
      <c r="K342" s="17">
        <f>сен.23!K342+окт.23!H342-окт.23!G342</f>
        <v>-8678.1100000000024</v>
      </c>
    </row>
    <row r="343" spans="1:11">
      <c r="A343" s="138"/>
      <c r="B343" s="120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сен.23!K343+окт.23!H343-окт.23!G343</f>
        <v>0</v>
      </c>
    </row>
    <row r="344" spans="1:11">
      <c r="A344" s="138"/>
      <c r="B344" s="120">
        <v>344</v>
      </c>
      <c r="C344" s="69">
        <v>9966</v>
      </c>
      <c r="D344" s="69">
        <v>9982</v>
      </c>
      <c r="E344" s="70">
        <f t="shared" si="10"/>
        <v>16</v>
      </c>
      <c r="F344" s="70">
        <v>6.73</v>
      </c>
      <c r="G344" s="17">
        <f t="shared" si="11"/>
        <v>107.68</v>
      </c>
      <c r="H344" s="70">
        <v>6000</v>
      </c>
      <c r="I344" s="168">
        <v>200955</v>
      </c>
      <c r="J344" s="75">
        <v>45217</v>
      </c>
      <c r="K344" s="17">
        <f>сен.23!K344+окт.23!H344-окт.23!G344</f>
        <v>-481.38000000000073</v>
      </c>
    </row>
    <row r="345" spans="1:11">
      <c r="A345" s="138"/>
      <c r="B345" s="120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сен.23!K345+окт.23!H345-окт.23!G345</f>
        <v>0</v>
      </c>
    </row>
    <row r="346" spans="1:11">
      <c r="A346" s="138"/>
      <c r="B346" s="120">
        <v>346</v>
      </c>
      <c r="C346" s="69">
        <v>28746</v>
      </c>
      <c r="D346" s="69">
        <v>28955</v>
      </c>
      <c r="E346" s="70">
        <f t="shared" si="10"/>
        <v>209</v>
      </c>
      <c r="F346" s="70">
        <v>6.73</v>
      </c>
      <c r="G346" s="17">
        <f t="shared" si="11"/>
        <v>1406.5700000000002</v>
      </c>
      <c r="H346" s="70"/>
      <c r="I346" s="168"/>
      <c r="J346" s="75"/>
      <c r="K346" s="17">
        <f>сен.23!K346+окт.23!H346-окт.23!G346</f>
        <v>9055.4499999999989</v>
      </c>
    </row>
    <row r="347" spans="1:11">
      <c r="A347" s="138"/>
      <c r="B347" s="120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сен.23!K347+окт.23!H347-окт.23!G347</f>
        <v>0</v>
      </c>
    </row>
    <row r="348" spans="1:11">
      <c r="A348" s="138"/>
      <c r="B348" s="53">
        <v>348</v>
      </c>
      <c r="C348" s="69">
        <v>21007</v>
      </c>
      <c r="D348" s="69">
        <v>21176</v>
      </c>
      <c r="E348" s="70">
        <f t="shared" si="10"/>
        <v>169</v>
      </c>
      <c r="F348" s="70">
        <v>6.73</v>
      </c>
      <c r="G348" s="17">
        <f t="shared" si="11"/>
        <v>1137.3700000000001</v>
      </c>
      <c r="H348" s="70"/>
      <c r="I348" s="168"/>
      <c r="J348" s="75"/>
      <c r="K348" s="17">
        <f>сен.23!K348+окт.23!H348-окт.23!G348</f>
        <v>-3288.7200000000003</v>
      </c>
    </row>
    <row r="349" spans="1:11">
      <c r="A349" s="138"/>
      <c r="B349" s="53">
        <v>349</v>
      </c>
      <c r="C349" s="69">
        <v>94422</v>
      </c>
      <c r="D349" s="69">
        <v>96002</v>
      </c>
      <c r="E349" s="70">
        <f t="shared" si="10"/>
        <v>1580</v>
      </c>
      <c r="F349" s="112">
        <v>4.71</v>
      </c>
      <c r="G349" s="28">
        <f t="shared" si="11"/>
        <v>7441.8</v>
      </c>
      <c r="H349" s="70">
        <v>2200</v>
      </c>
      <c r="I349" s="168">
        <v>333157</v>
      </c>
      <c r="J349" s="75">
        <v>45228</v>
      </c>
      <c r="K349" s="17">
        <f>сен.23!K349+окт.23!H349-окт.23!G349</f>
        <v>3097.6899999999996</v>
      </c>
    </row>
    <row r="350" spans="1:11">
      <c r="A350" s="139"/>
      <c r="B350" s="55">
        <v>350</v>
      </c>
      <c r="C350" s="69">
        <v>16621</v>
      </c>
      <c r="D350" s="69">
        <v>16621</v>
      </c>
      <c r="E350" s="70">
        <f t="shared" si="10"/>
        <v>0</v>
      </c>
      <c r="F350" s="112">
        <v>4.71</v>
      </c>
      <c r="G350" s="17">
        <f t="shared" si="11"/>
        <v>0</v>
      </c>
      <c r="H350" s="70">
        <v>1650</v>
      </c>
      <c r="I350" s="168">
        <v>5172</v>
      </c>
      <c r="J350" s="75">
        <v>45224</v>
      </c>
      <c r="K350" s="17">
        <f>сен.23!K350+окт.23!H350-окт.23!G350</f>
        <v>-234.37999999999988</v>
      </c>
    </row>
    <row r="351" spans="1:11">
      <c r="A351" s="138"/>
      <c r="B351" s="53" t="s">
        <v>21</v>
      </c>
      <c r="C351" s="69">
        <v>8992</v>
      </c>
      <c r="D351" s="69">
        <v>8992</v>
      </c>
      <c r="E351" s="70">
        <f t="shared" si="10"/>
        <v>0</v>
      </c>
      <c r="F351" s="70">
        <v>6.73</v>
      </c>
      <c r="G351" s="17">
        <f t="shared" si="11"/>
        <v>0</v>
      </c>
      <c r="H351" s="70"/>
      <c r="I351" s="168"/>
      <c r="J351" s="75"/>
      <c r="K351" s="17">
        <f>сен.23!K351+окт.23!H351-окт.23!G351</f>
        <v>0</v>
      </c>
    </row>
    <row r="352" spans="1:11">
      <c r="A352" s="93"/>
      <c r="B352" s="133"/>
      <c r="C352" s="69">
        <v>33053</v>
      </c>
      <c r="D352" s="69">
        <v>33571</v>
      </c>
      <c r="E352" s="116">
        <f t="shared" si="10"/>
        <v>518</v>
      </c>
      <c r="F352" s="70">
        <v>6.73</v>
      </c>
      <c r="G352" s="70">
        <f t="shared" si="11"/>
        <v>3486.1400000000003</v>
      </c>
      <c r="H352" s="64"/>
      <c r="I352" s="2"/>
      <c r="J352" s="64"/>
      <c r="K352" s="133"/>
    </row>
    <row r="353" spans="1:11">
      <c r="A353" s="93"/>
      <c r="B353" s="133"/>
      <c r="C353" s="69">
        <v>31860</v>
      </c>
      <c r="D353" s="69">
        <v>32644</v>
      </c>
      <c r="E353" s="116">
        <f t="shared" si="10"/>
        <v>784</v>
      </c>
      <c r="F353" s="70">
        <v>6.73</v>
      </c>
      <c r="G353" s="70">
        <f t="shared" si="11"/>
        <v>5276.3200000000006</v>
      </c>
      <c r="H353" s="64"/>
      <c r="I353" s="64"/>
      <c r="J353" s="64"/>
      <c r="K353" s="133"/>
    </row>
    <row r="354" spans="1:11">
      <c r="A354" s="93"/>
      <c r="B354" s="133"/>
      <c r="C354" s="69">
        <v>14415</v>
      </c>
      <c r="D354" s="69">
        <v>14864</v>
      </c>
      <c r="E354" s="116">
        <f t="shared" si="10"/>
        <v>449</v>
      </c>
      <c r="F354" s="70">
        <v>6.73</v>
      </c>
      <c r="G354" s="70">
        <f t="shared" si="11"/>
        <v>3021.77</v>
      </c>
      <c r="H354" s="64"/>
      <c r="I354" s="64"/>
      <c r="J354" s="64"/>
      <c r="K354" s="133"/>
    </row>
    <row r="355" spans="1:11">
      <c r="A355" s="9"/>
      <c r="H355" s="64"/>
      <c r="I355" s="64"/>
      <c r="J355" s="64"/>
    </row>
    <row r="356" spans="1:11">
      <c r="H356" s="64"/>
      <c r="I356" s="64"/>
      <c r="J356" s="64"/>
    </row>
    <row r="357" spans="1:11">
      <c r="H357" s="64"/>
      <c r="I357" s="64"/>
      <c r="J357" s="64"/>
    </row>
    <row r="358" spans="1:11">
      <c r="H358" s="64"/>
      <c r="I358" s="64"/>
      <c r="J358" s="64"/>
    </row>
    <row r="359" spans="1:11">
      <c r="H359" s="64"/>
      <c r="I359" s="64"/>
      <c r="J359" s="64"/>
    </row>
    <row r="360" spans="1:11">
      <c r="H360" s="64"/>
      <c r="I360" s="64"/>
      <c r="J360" s="64"/>
    </row>
    <row r="361" spans="1:11">
      <c r="H361" s="64"/>
      <c r="I361" s="64"/>
      <c r="J361" s="64"/>
    </row>
    <row r="362" spans="1:11">
      <c r="H362" s="64"/>
      <c r="I362" s="64"/>
      <c r="J362" s="64"/>
    </row>
    <row r="363" spans="1:11">
      <c r="H363" s="64"/>
      <c r="I363" s="64"/>
      <c r="J363" s="64"/>
    </row>
    <row r="364" spans="1:11">
      <c r="H364" s="64"/>
      <c r="I364" s="64"/>
      <c r="J364" s="64"/>
    </row>
    <row r="365" spans="1:11">
      <c r="H365" s="64"/>
      <c r="I365" s="64"/>
      <c r="J365" s="64"/>
    </row>
    <row r="366" spans="1:11">
      <c r="H366" s="64"/>
      <c r="I366" s="64"/>
      <c r="J366" s="64"/>
    </row>
    <row r="367" spans="1:11">
      <c r="H367" s="64"/>
      <c r="I367" s="64"/>
      <c r="J367" s="64"/>
    </row>
    <row r="368" spans="1:11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K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2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L579"/>
  <sheetViews>
    <sheetView topLeftCell="A73" workbookViewId="0">
      <selection activeCell="C96" sqref="C96"/>
    </sheetView>
  </sheetViews>
  <sheetFormatPr defaultColWidth="9.140625" defaultRowHeight="15"/>
  <cols>
    <col min="1" max="1" width="21.140625" bestFit="1" customWidth="1"/>
    <col min="2" max="2" width="9.140625" style="60"/>
    <col min="3" max="3" width="13.42578125" style="60" customWidth="1"/>
    <col min="4" max="4" width="14" style="60" customWidth="1"/>
    <col min="5" max="5" width="11" style="60" customWidth="1"/>
    <col min="6" max="6" width="9.140625" style="60"/>
    <col min="7" max="7" width="12.140625" style="60" customWidth="1"/>
    <col min="8" max="8" width="13.28515625" style="60" customWidth="1"/>
    <col min="9" max="9" width="9.140625" style="60"/>
    <col min="10" max="10" width="17" style="60" customWidth="1"/>
    <col min="11" max="11" width="12" style="60" customWidth="1"/>
    <col min="12" max="12" width="20.85546875" customWidth="1"/>
    <col min="13" max="16384" width="9.140625" style="60"/>
  </cols>
  <sheetData>
    <row r="1" spans="1:12">
      <c r="A1" s="187" t="s">
        <v>54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86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86"/>
    </row>
    <row r="3" spans="1:12">
      <c r="A3" s="189" t="s">
        <v>55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86" t="s">
        <v>22</v>
      </c>
    </row>
    <row r="4" spans="1:12">
      <c r="A4" s="83">
        <v>2</v>
      </c>
      <c r="B4" s="83">
        <v>3</v>
      </c>
      <c r="C4" s="83">
        <v>4</v>
      </c>
      <c r="D4" s="83">
        <v>5</v>
      </c>
      <c r="E4" s="83">
        <v>6</v>
      </c>
      <c r="F4" s="83">
        <v>7</v>
      </c>
      <c r="G4" s="83">
        <v>8</v>
      </c>
      <c r="H4" s="83">
        <v>9</v>
      </c>
      <c r="I4" s="84">
        <v>10</v>
      </c>
      <c r="J4" s="83">
        <v>11</v>
      </c>
      <c r="K4" s="83">
        <v>12</v>
      </c>
      <c r="L4" s="86"/>
    </row>
    <row r="5" spans="1:12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  <c r="L5" s="86"/>
    </row>
    <row r="6" spans="1:12" ht="30">
      <c r="A6" s="193"/>
      <c r="B6" s="187"/>
      <c r="C6" s="85" t="s">
        <v>17</v>
      </c>
      <c r="D6" s="85" t="s">
        <v>18</v>
      </c>
      <c r="E6" s="83" t="s">
        <v>19</v>
      </c>
      <c r="F6" s="85" t="s">
        <v>11</v>
      </c>
      <c r="G6" s="85" t="s">
        <v>20</v>
      </c>
      <c r="H6" s="191"/>
      <c r="I6" s="197"/>
      <c r="J6" s="195"/>
      <c r="K6" s="191"/>
      <c r="L6" s="86"/>
    </row>
    <row r="7" spans="1:12">
      <c r="A7" s="44"/>
      <c r="B7" s="15">
        <v>0</v>
      </c>
      <c r="C7" s="69">
        <v>92363</v>
      </c>
      <c r="D7" s="69">
        <v>93847</v>
      </c>
      <c r="E7" s="70">
        <f t="shared" ref="E7:E71" si="0">D7-C7</f>
        <v>1484</v>
      </c>
      <c r="F7" s="70">
        <v>6.73</v>
      </c>
      <c r="G7" s="70">
        <f t="shared" ref="G7:G71" si="1">F7*E7</f>
        <v>9987.3200000000015</v>
      </c>
      <c r="H7" s="70">
        <v>9987.32</v>
      </c>
      <c r="I7" s="137"/>
      <c r="J7" s="75"/>
      <c r="K7" s="70">
        <f>окт.23!K7+ноя.23!H7-ноя.23!G7</f>
        <v>0</v>
      </c>
      <c r="L7" s="86"/>
    </row>
    <row r="8" spans="1:12">
      <c r="A8" s="19"/>
      <c r="B8" s="130">
        <v>1</v>
      </c>
      <c r="C8" s="69">
        <v>74208</v>
      </c>
      <c r="D8" s="69">
        <v>76426</v>
      </c>
      <c r="E8" s="70">
        <f t="shared" si="0"/>
        <v>2218</v>
      </c>
      <c r="F8" s="112">
        <v>4.71</v>
      </c>
      <c r="G8" s="70">
        <f t="shared" si="1"/>
        <v>10446.780000000001</v>
      </c>
      <c r="H8" s="70">
        <v>10000</v>
      </c>
      <c r="I8" s="168">
        <v>65588</v>
      </c>
      <c r="J8" s="75">
        <v>45260</v>
      </c>
      <c r="K8" s="70">
        <f>окт.23!K8+ноя.23!H8-ноя.23!G8</f>
        <v>5016.3300000000017</v>
      </c>
      <c r="L8" s="86"/>
    </row>
    <row r="9" spans="1:12" s="76" customFormat="1">
      <c r="A9" s="19"/>
      <c r="B9" s="120">
        <v>2</v>
      </c>
      <c r="C9" s="69">
        <v>762</v>
      </c>
      <c r="D9" s="69">
        <v>777</v>
      </c>
      <c r="E9" s="70">
        <f t="shared" si="0"/>
        <v>15</v>
      </c>
      <c r="F9" s="70">
        <v>6.73</v>
      </c>
      <c r="G9" s="70">
        <f t="shared" si="1"/>
        <v>100.95</v>
      </c>
      <c r="H9" s="70"/>
      <c r="I9" s="168"/>
      <c r="J9" s="75"/>
      <c r="K9" s="70">
        <f>окт.23!K9+ноя.23!H9-ноя.23!G9</f>
        <v>-805.50000000000023</v>
      </c>
      <c r="L9" s="86"/>
    </row>
    <row r="10" spans="1:12">
      <c r="A10" s="140"/>
      <c r="B10" s="120">
        <v>3</v>
      </c>
      <c r="C10" s="69">
        <v>15145</v>
      </c>
      <c r="D10" s="69">
        <v>15751</v>
      </c>
      <c r="E10" s="70">
        <f t="shared" si="0"/>
        <v>606</v>
      </c>
      <c r="F10" s="70">
        <v>6.73</v>
      </c>
      <c r="G10" s="70">
        <f t="shared" si="1"/>
        <v>4078.38</v>
      </c>
      <c r="H10" s="70">
        <v>1259</v>
      </c>
      <c r="I10" s="168">
        <v>986717</v>
      </c>
      <c r="J10" s="75">
        <v>45254</v>
      </c>
      <c r="K10" s="70">
        <f>окт.23!K10+ноя.23!H10-ноя.23!G10</f>
        <v>64.699999999998909</v>
      </c>
      <c r="L10" s="86"/>
    </row>
    <row r="11" spans="1:12">
      <c r="A11" s="138"/>
      <c r="B11" s="120">
        <v>4</v>
      </c>
      <c r="C11" s="69">
        <v>55014</v>
      </c>
      <c r="D11" s="69">
        <v>55941</v>
      </c>
      <c r="E11" s="70">
        <f t="shared" si="0"/>
        <v>927</v>
      </c>
      <c r="F11" s="112">
        <v>4.71</v>
      </c>
      <c r="G11" s="70">
        <f t="shared" si="1"/>
        <v>4366.17</v>
      </c>
      <c r="H11" s="70"/>
      <c r="I11" s="168"/>
      <c r="J11" s="75"/>
      <c r="K11" s="70">
        <f>окт.23!K11+ноя.23!H11-ноя.23!G11</f>
        <v>-4816.3200000000015</v>
      </c>
      <c r="L11" s="86">
        <v>14950743</v>
      </c>
    </row>
    <row r="12" spans="1:12">
      <c r="A12" s="138"/>
      <c r="B12" s="120">
        <v>5</v>
      </c>
      <c r="C12" s="69">
        <v>61227</v>
      </c>
      <c r="D12" s="69">
        <v>62700</v>
      </c>
      <c r="E12" s="70">
        <f t="shared" si="0"/>
        <v>1473</v>
      </c>
      <c r="F12" s="70">
        <v>6.73</v>
      </c>
      <c r="G12" s="70">
        <f t="shared" si="1"/>
        <v>9913.2900000000009</v>
      </c>
      <c r="H12" s="70"/>
      <c r="I12" s="168"/>
      <c r="J12" s="75"/>
      <c r="K12" s="70">
        <f>окт.23!K12+ноя.23!H12-ноя.23!G12</f>
        <v>27399.9</v>
      </c>
      <c r="L12" s="86"/>
    </row>
    <row r="13" spans="1:12">
      <c r="A13" s="138"/>
      <c r="B13" s="120">
        <v>6</v>
      </c>
      <c r="C13" s="69"/>
      <c r="D13" s="69"/>
      <c r="E13" s="70">
        <f t="shared" si="0"/>
        <v>0</v>
      </c>
      <c r="F13" s="70">
        <v>6.73</v>
      </c>
      <c r="G13" s="70">
        <f t="shared" si="1"/>
        <v>0</v>
      </c>
      <c r="H13" s="70"/>
      <c r="I13" s="168"/>
      <c r="J13" s="75"/>
      <c r="K13" s="70">
        <f>окт.23!K13+ноя.23!H13-ноя.23!G13</f>
        <v>0</v>
      </c>
      <c r="L13" s="86"/>
    </row>
    <row r="14" spans="1:12">
      <c r="A14" s="138"/>
      <c r="B14" s="120">
        <v>7</v>
      </c>
      <c r="C14" s="69">
        <v>6995</v>
      </c>
      <c r="D14" s="69">
        <v>7105</v>
      </c>
      <c r="E14" s="70">
        <f t="shared" si="0"/>
        <v>110</v>
      </c>
      <c r="F14" s="70">
        <v>6.73</v>
      </c>
      <c r="G14" s="70">
        <f t="shared" si="1"/>
        <v>740.30000000000007</v>
      </c>
      <c r="H14" s="70"/>
      <c r="I14" s="168"/>
      <c r="J14" s="75"/>
      <c r="K14" s="70">
        <f>окт.23!K14+ноя.23!H14-ноя.23!G14</f>
        <v>-7510.6799999999994</v>
      </c>
      <c r="L14" s="86"/>
    </row>
    <row r="15" spans="1:12">
      <c r="A15" s="138"/>
      <c r="B15" s="120">
        <v>8</v>
      </c>
      <c r="C15" s="69">
        <v>33642</v>
      </c>
      <c r="D15" s="69">
        <v>34802</v>
      </c>
      <c r="E15" s="70">
        <f t="shared" si="0"/>
        <v>1160</v>
      </c>
      <c r="F15" s="70">
        <v>6.73</v>
      </c>
      <c r="G15" s="70">
        <f t="shared" si="1"/>
        <v>7806.8</v>
      </c>
      <c r="H15" s="70">
        <v>6000</v>
      </c>
      <c r="I15" s="168">
        <v>974729</v>
      </c>
      <c r="J15" s="75">
        <v>45240</v>
      </c>
      <c r="K15" s="70">
        <f>окт.23!K15+ноя.23!H15-ноя.23!G15</f>
        <v>6454.2499999999991</v>
      </c>
      <c r="L15" s="86"/>
    </row>
    <row r="16" spans="1:12">
      <c r="A16" s="140"/>
      <c r="B16" s="120">
        <v>9</v>
      </c>
      <c r="C16" s="69"/>
      <c r="D16" s="69"/>
      <c r="E16" s="70">
        <f t="shared" si="0"/>
        <v>0</v>
      </c>
      <c r="F16" s="70">
        <v>6.73</v>
      </c>
      <c r="G16" s="70">
        <f t="shared" si="1"/>
        <v>0</v>
      </c>
      <c r="H16" s="70"/>
      <c r="I16" s="168"/>
      <c r="J16" s="75"/>
      <c r="K16" s="70">
        <f>окт.23!K16+ноя.23!H16-ноя.23!G16</f>
        <v>0</v>
      </c>
      <c r="L16" s="86"/>
    </row>
    <row r="17" spans="1:12">
      <c r="A17" s="138"/>
      <c r="B17" s="120">
        <v>10</v>
      </c>
      <c r="C17" s="69"/>
      <c r="D17" s="69"/>
      <c r="E17" s="70">
        <f t="shared" si="0"/>
        <v>0</v>
      </c>
      <c r="F17" s="70">
        <v>6.73</v>
      </c>
      <c r="G17" s="70">
        <f t="shared" si="1"/>
        <v>0</v>
      </c>
      <c r="H17" s="70"/>
      <c r="I17" s="168"/>
      <c r="J17" s="75"/>
      <c r="K17" s="70">
        <f>окт.23!K17+ноя.23!H17-ноя.23!G17</f>
        <v>0</v>
      </c>
      <c r="L17" s="86"/>
    </row>
    <row r="18" spans="1:12">
      <c r="A18" s="138"/>
      <c r="B18" s="120">
        <v>11</v>
      </c>
      <c r="C18" s="69">
        <v>29258</v>
      </c>
      <c r="D18" s="69">
        <v>30210</v>
      </c>
      <c r="E18" s="70">
        <f t="shared" si="0"/>
        <v>952</v>
      </c>
      <c r="F18" s="70">
        <v>6.73</v>
      </c>
      <c r="G18" s="70">
        <f t="shared" si="1"/>
        <v>6406.96</v>
      </c>
      <c r="H18" s="70">
        <v>4004.35</v>
      </c>
      <c r="I18" s="168">
        <v>801828</v>
      </c>
      <c r="J18" s="75">
        <v>45251</v>
      </c>
      <c r="K18" s="70">
        <f>окт.23!K18+ноя.23!H18-ноя.23!G18</f>
        <v>3143.9499999999962</v>
      </c>
      <c r="L18" s="86"/>
    </row>
    <row r="19" spans="1:12">
      <c r="A19" s="22"/>
      <c r="B19" s="120">
        <v>12</v>
      </c>
      <c r="C19" s="69">
        <v>45136</v>
      </c>
      <c r="D19" s="69">
        <v>46451</v>
      </c>
      <c r="E19" s="70">
        <f t="shared" si="0"/>
        <v>1315</v>
      </c>
      <c r="F19" s="112">
        <v>4.71</v>
      </c>
      <c r="G19" s="70">
        <f t="shared" si="1"/>
        <v>6193.65</v>
      </c>
      <c r="H19" s="70">
        <v>4554.57</v>
      </c>
      <c r="I19" s="168">
        <v>142189</v>
      </c>
      <c r="J19" s="75">
        <v>45243</v>
      </c>
      <c r="K19" s="70">
        <f>окт.23!K19+ноя.23!H19-ноя.23!G19</f>
        <v>1705.0200000000004</v>
      </c>
      <c r="L19" s="86"/>
    </row>
    <row r="20" spans="1:12">
      <c r="A20" s="22"/>
      <c r="B20" s="120">
        <v>13</v>
      </c>
      <c r="C20" s="69">
        <v>52413</v>
      </c>
      <c r="D20" s="69">
        <v>53861</v>
      </c>
      <c r="E20" s="70">
        <f t="shared" si="0"/>
        <v>1448</v>
      </c>
      <c r="F20" s="112">
        <v>4.71</v>
      </c>
      <c r="G20" s="70">
        <f t="shared" si="1"/>
        <v>6820.08</v>
      </c>
      <c r="H20" s="70">
        <v>5000</v>
      </c>
      <c r="I20" s="168">
        <v>204758</v>
      </c>
      <c r="J20" s="75">
        <v>45245</v>
      </c>
      <c r="K20" s="70">
        <f>окт.23!K20+ноя.23!H20-ноя.23!G20</f>
        <v>3044.3999999999996</v>
      </c>
      <c r="L20" s="86">
        <v>14924428</v>
      </c>
    </row>
    <row r="21" spans="1:12" s="76" customFormat="1">
      <c r="A21" s="22"/>
      <c r="B21" s="151">
        <v>14</v>
      </c>
      <c r="C21" s="69">
        <v>112641</v>
      </c>
      <c r="D21" s="69">
        <v>114041</v>
      </c>
      <c r="E21" s="70">
        <f t="shared" si="0"/>
        <v>1400</v>
      </c>
      <c r="F21" s="69">
        <v>6.73</v>
      </c>
      <c r="G21" s="70">
        <f t="shared" si="1"/>
        <v>9422</v>
      </c>
      <c r="H21" s="70">
        <v>3100</v>
      </c>
      <c r="I21" s="168">
        <v>731354</v>
      </c>
      <c r="J21" s="75">
        <v>45239</v>
      </c>
      <c r="K21" s="70">
        <f>окт.23!K21+ноя.23!H21-ноя.23!G21</f>
        <v>-673.91000000000531</v>
      </c>
      <c r="L21" s="86"/>
    </row>
    <row r="22" spans="1:12">
      <c r="A22" s="138"/>
      <c r="B22" s="120">
        <v>15</v>
      </c>
      <c r="C22" s="69"/>
      <c r="D22" s="69"/>
      <c r="E22" s="70">
        <f t="shared" si="0"/>
        <v>0</v>
      </c>
      <c r="F22" s="69">
        <v>6.73</v>
      </c>
      <c r="G22" s="70">
        <f t="shared" si="1"/>
        <v>0</v>
      </c>
      <c r="H22" s="70"/>
      <c r="I22" s="168"/>
      <c r="J22" s="75"/>
      <c r="K22" s="70">
        <f>окт.23!K22+ноя.23!H22-ноя.23!G22</f>
        <v>0</v>
      </c>
      <c r="L22" s="86"/>
    </row>
    <row r="23" spans="1:12">
      <c r="A23" s="23"/>
      <c r="B23" s="120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70">
        <f>окт.23!K23+ноя.23!H23-ноя.23!G23</f>
        <v>0</v>
      </c>
      <c r="L23" s="86"/>
    </row>
    <row r="24" spans="1:12">
      <c r="A24" s="77"/>
      <c r="B24" s="120">
        <v>17</v>
      </c>
      <c r="C24" s="69">
        <v>121640</v>
      </c>
      <c r="D24" s="69">
        <v>124222</v>
      </c>
      <c r="E24" s="70">
        <f t="shared" si="0"/>
        <v>2582</v>
      </c>
      <c r="F24" s="112">
        <v>4.71</v>
      </c>
      <c r="G24" s="70">
        <f t="shared" si="1"/>
        <v>12161.22</v>
      </c>
      <c r="H24" s="70">
        <v>11600.73</v>
      </c>
      <c r="I24" s="168">
        <v>216233</v>
      </c>
      <c r="J24" s="75">
        <v>45243</v>
      </c>
      <c r="K24" s="70">
        <f>окт.23!K24+ноя.23!H24-ноя.23!G24</f>
        <v>5816.85</v>
      </c>
      <c r="L24" s="86"/>
    </row>
    <row r="25" spans="1:12">
      <c r="A25" s="138"/>
      <c r="B25" s="120">
        <v>18</v>
      </c>
      <c r="C25" s="69">
        <v>14188</v>
      </c>
      <c r="D25" s="69">
        <v>14583</v>
      </c>
      <c r="E25" s="70">
        <f t="shared" si="0"/>
        <v>395</v>
      </c>
      <c r="F25" s="70">
        <v>6.73</v>
      </c>
      <c r="G25" s="70">
        <f t="shared" si="1"/>
        <v>2658.3500000000004</v>
      </c>
      <c r="H25" s="70">
        <v>3000</v>
      </c>
      <c r="I25" s="168">
        <v>703685</v>
      </c>
      <c r="J25" s="75">
        <v>45244</v>
      </c>
      <c r="K25" s="70">
        <f>окт.23!K25+ноя.23!H25-ноя.23!G25</f>
        <v>-4230.3600000000042</v>
      </c>
      <c r="L25" s="86"/>
    </row>
    <row r="26" spans="1:12">
      <c r="A26" s="138"/>
      <c r="B26" s="120">
        <v>19</v>
      </c>
      <c r="C26" s="69">
        <v>6245</v>
      </c>
      <c r="D26" s="69">
        <v>6245</v>
      </c>
      <c r="E26" s="70">
        <f t="shared" si="0"/>
        <v>0</v>
      </c>
      <c r="F26" s="70">
        <v>6.73</v>
      </c>
      <c r="G26" s="70">
        <f t="shared" si="1"/>
        <v>0</v>
      </c>
      <c r="H26" s="70"/>
      <c r="I26" s="168"/>
      <c r="J26" s="75"/>
      <c r="K26" s="70">
        <f>окт.23!K26+ноя.23!H26-ноя.23!G26</f>
        <v>-3574.0200000000004</v>
      </c>
      <c r="L26" s="86"/>
    </row>
    <row r="27" spans="1:12">
      <c r="A27" s="22"/>
      <c r="B27" s="120">
        <v>20</v>
      </c>
      <c r="C27" s="69">
        <v>8187</v>
      </c>
      <c r="D27" s="69">
        <v>8457</v>
      </c>
      <c r="E27" s="70">
        <f t="shared" si="0"/>
        <v>270</v>
      </c>
      <c r="F27" s="112">
        <v>4.71</v>
      </c>
      <c r="G27" s="70">
        <f t="shared" si="1"/>
        <v>1271.7</v>
      </c>
      <c r="H27" s="70"/>
      <c r="I27" s="168"/>
      <c r="J27" s="75"/>
      <c r="K27" s="70">
        <f>окт.23!K27+ноя.23!H27-ноя.23!G27</f>
        <v>-3198.09</v>
      </c>
      <c r="L27" s="86"/>
    </row>
    <row r="28" spans="1:12">
      <c r="A28" s="138"/>
      <c r="B28" s="120">
        <v>21</v>
      </c>
      <c r="C28" s="69">
        <v>1100</v>
      </c>
      <c r="D28" s="69">
        <v>1100</v>
      </c>
      <c r="E28" s="70">
        <f t="shared" si="0"/>
        <v>0</v>
      </c>
      <c r="F28" s="70">
        <v>6.73</v>
      </c>
      <c r="G28" s="70">
        <f t="shared" si="1"/>
        <v>0</v>
      </c>
      <c r="H28" s="70">
        <v>200</v>
      </c>
      <c r="I28" s="168">
        <v>949363</v>
      </c>
      <c r="J28" s="75">
        <v>45237</v>
      </c>
      <c r="K28" s="70">
        <f>окт.23!K28+ноя.23!H28-ноя.23!G28</f>
        <v>10.609999999999957</v>
      </c>
      <c r="L28" s="86"/>
    </row>
    <row r="29" spans="1:12">
      <c r="A29" s="138"/>
      <c r="B29" s="120">
        <v>22</v>
      </c>
      <c r="C29" s="69">
        <v>16520</v>
      </c>
      <c r="D29" s="69">
        <v>17576</v>
      </c>
      <c r="E29" s="70">
        <f t="shared" si="0"/>
        <v>1056</v>
      </c>
      <c r="F29" s="141">
        <v>4.71</v>
      </c>
      <c r="G29" s="70">
        <f t="shared" si="1"/>
        <v>4973.76</v>
      </c>
      <c r="H29" s="70">
        <v>3400</v>
      </c>
      <c r="I29" s="168">
        <v>949626</v>
      </c>
      <c r="J29" s="75">
        <v>45237</v>
      </c>
      <c r="K29" s="70">
        <f>окт.23!K29+ноя.23!H29-ноя.23!G29</f>
        <v>-8724.3700000000044</v>
      </c>
      <c r="L29" s="86"/>
    </row>
    <row r="30" spans="1:12">
      <c r="A30" s="138"/>
      <c r="B30" s="120">
        <v>23</v>
      </c>
      <c r="C30" s="69"/>
      <c r="D30" s="69"/>
      <c r="E30" s="70">
        <f t="shared" si="0"/>
        <v>0</v>
      </c>
      <c r="F30" s="70">
        <v>6.73</v>
      </c>
      <c r="G30" s="70">
        <f t="shared" si="1"/>
        <v>0</v>
      </c>
      <c r="H30" s="70"/>
      <c r="I30" s="168"/>
      <c r="J30" s="75"/>
      <c r="K30" s="70">
        <f>окт.23!K30+ноя.23!H30-ноя.23!G30</f>
        <v>0</v>
      </c>
      <c r="L30" s="86"/>
    </row>
    <row r="31" spans="1:12">
      <c r="A31" s="138"/>
      <c r="B31" s="120">
        <v>24</v>
      </c>
      <c r="C31" s="69"/>
      <c r="D31" s="69"/>
      <c r="E31" s="70">
        <f t="shared" si="0"/>
        <v>0</v>
      </c>
      <c r="F31" s="70">
        <v>6.73</v>
      </c>
      <c r="G31" s="70">
        <f t="shared" si="1"/>
        <v>0</v>
      </c>
      <c r="H31" s="70"/>
      <c r="I31" s="168"/>
      <c r="J31" s="75"/>
      <c r="K31" s="70">
        <f>окт.23!K31+ноя.23!H31-ноя.23!G31</f>
        <v>0</v>
      </c>
      <c r="L31" s="86"/>
    </row>
    <row r="32" spans="1:12">
      <c r="A32" s="22"/>
      <c r="B32" s="120">
        <v>25</v>
      </c>
      <c r="C32" s="69">
        <v>22064</v>
      </c>
      <c r="D32" s="69">
        <v>22552</v>
      </c>
      <c r="E32" s="70">
        <f t="shared" si="0"/>
        <v>488</v>
      </c>
      <c r="F32" s="70">
        <v>6.73</v>
      </c>
      <c r="G32" s="70">
        <f t="shared" si="1"/>
        <v>3284.2400000000002</v>
      </c>
      <c r="H32" s="70"/>
      <c r="I32" s="168"/>
      <c r="J32" s="75"/>
      <c r="K32" s="70">
        <f>окт.23!K32+ноя.23!H32-ноя.23!G32</f>
        <v>2494.9599999999987</v>
      </c>
      <c r="L32" s="86"/>
    </row>
    <row r="33" spans="1:12">
      <c r="A33" s="138"/>
      <c r="B33" s="120">
        <v>26</v>
      </c>
      <c r="C33" s="69">
        <v>72016</v>
      </c>
      <c r="D33" s="69">
        <v>72015</v>
      </c>
      <c r="E33" s="70">
        <f t="shared" si="0"/>
        <v>-1</v>
      </c>
      <c r="F33" s="112">
        <v>4.71</v>
      </c>
      <c r="G33" s="70">
        <f t="shared" si="1"/>
        <v>-4.71</v>
      </c>
      <c r="H33" s="70"/>
      <c r="I33" s="168"/>
      <c r="J33" s="75"/>
      <c r="K33" s="70">
        <f>окт.23!K33+ноя.23!H33-ноя.23!G33</f>
        <v>4.71</v>
      </c>
      <c r="L33" s="86"/>
    </row>
    <row r="34" spans="1:12">
      <c r="A34" s="138"/>
      <c r="B34" s="120">
        <v>27</v>
      </c>
      <c r="C34" s="69"/>
      <c r="D34" s="69"/>
      <c r="E34" s="70">
        <f t="shared" si="0"/>
        <v>0</v>
      </c>
      <c r="F34" s="70">
        <v>6.73</v>
      </c>
      <c r="G34" s="70">
        <f t="shared" si="1"/>
        <v>0</v>
      </c>
      <c r="H34" s="70"/>
      <c r="I34" s="168"/>
      <c r="J34" s="75"/>
      <c r="K34" s="70">
        <f>окт.23!K34+ноя.23!H34-ноя.23!G34</f>
        <v>0</v>
      </c>
      <c r="L34" s="86"/>
    </row>
    <row r="35" spans="1:12">
      <c r="A35" s="138"/>
      <c r="B35" s="120">
        <v>28</v>
      </c>
      <c r="C35" s="69"/>
      <c r="D35" s="69"/>
      <c r="E35" s="70">
        <f t="shared" si="0"/>
        <v>0</v>
      </c>
      <c r="F35" s="70">
        <v>6.73</v>
      </c>
      <c r="G35" s="70">
        <f t="shared" si="1"/>
        <v>0</v>
      </c>
      <c r="H35" s="70"/>
      <c r="I35" s="168"/>
      <c r="J35" s="75"/>
      <c r="K35" s="70">
        <f>окт.23!K35+ноя.23!H35-ноя.23!G35</f>
        <v>0</v>
      </c>
      <c r="L35" s="86"/>
    </row>
    <row r="36" spans="1:12">
      <c r="A36" s="138"/>
      <c r="B36" s="120">
        <v>29</v>
      </c>
      <c r="C36" s="69"/>
      <c r="D36" s="69"/>
      <c r="E36" s="70">
        <f t="shared" si="0"/>
        <v>0</v>
      </c>
      <c r="F36" s="70">
        <v>6.73</v>
      </c>
      <c r="G36" s="70">
        <f t="shared" si="1"/>
        <v>0</v>
      </c>
      <c r="H36" s="70"/>
      <c r="I36" s="168"/>
      <c r="J36" s="75"/>
      <c r="K36" s="70">
        <f>окт.23!K36+ноя.23!H36-ноя.23!G36</f>
        <v>0</v>
      </c>
      <c r="L36" s="86"/>
    </row>
    <row r="37" spans="1:12">
      <c r="A37" s="138"/>
      <c r="B37" s="130">
        <v>30</v>
      </c>
      <c r="C37" s="69"/>
      <c r="D37" s="69"/>
      <c r="E37" s="70">
        <f t="shared" si="0"/>
        <v>0</v>
      </c>
      <c r="F37" s="70">
        <v>6.73</v>
      </c>
      <c r="G37" s="70">
        <f t="shared" si="1"/>
        <v>0</v>
      </c>
      <c r="H37" s="70"/>
      <c r="I37" s="168"/>
      <c r="J37" s="75"/>
      <c r="K37" s="70">
        <f>окт.23!K37+ноя.23!H37-ноя.23!G37</f>
        <v>0</v>
      </c>
      <c r="L37" s="86"/>
    </row>
    <row r="38" spans="1:12">
      <c r="A38" s="138"/>
      <c r="B38" s="120">
        <v>32</v>
      </c>
      <c r="C38" s="69"/>
      <c r="D38" s="69"/>
      <c r="E38" s="70">
        <f t="shared" si="0"/>
        <v>0</v>
      </c>
      <c r="F38" s="70">
        <v>6.73</v>
      </c>
      <c r="G38" s="70">
        <f t="shared" si="1"/>
        <v>0</v>
      </c>
      <c r="H38" s="70"/>
      <c r="I38" s="168"/>
      <c r="J38" s="75"/>
      <c r="K38" s="70">
        <f>окт.23!K38+ноя.23!H38-ноя.23!G38</f>
        <v>0</v>
      </c>
      <c r="L38" s="86"/>
    </row>
    <row r="39" spans="1:12">
      <c r="A39" s="138"/>
      <c r="B39" s="120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70">
        <f t="shared" si="1"/>
        <v>0</v>
      </c>
      <c r="H39" s="70"/>
      <c r="I39" s="168"/>
      <c r="J39" s="75"/>
      <c r="K39" s="70">
        <f>окт.23!K39+ноя.23!H39-ноя.23!G39</f>
        <v>0</v>
      </c>
      <c r="L39" s="86"/>
    </row>
    <row r="40" spans="1:12">
      <c r="A40" s="138"/>
      <c r="B40" s="120">
        <v>35</v>
      </c>
      <c r="C40" s="69"/>
      <c r="D40" s="69"/>
      <c r="E40" s="70">
        <f t="shared" si="0"/>
        <v>0</v>
      </c>
      <c r="F40" s="70">
        <v>6.73</v>
      </c>
      <c r="G40" s="70">
        <f t="shared" si="1"/>
        <v>0</v>
      </c>
      <c r="H40" s="70"/>
      <c r="I40" s="168"/>
      <c r="J40" s="75"/>
      <c r="K40" s="70">
        <f>окт.23!K40+ноя.23!H40-ноя.23!G40</f>
        <v>0</v>
      </c>
      <c r="L40" s="86"/>
    </row>
    <row r="41" spans="1:12">
      <c r="A41" s="138"/>
      <c r="B41" s="120">
        <v>36</v>
      </c>
      <c r="C41" s="69">
        <v>20239</v>
      </c>
      <c r="D41" s="69">
        <v>20484</v>
      </c>
      <c r="E41" s="70">
        <f t="shared" si="0"/>
        <v>245</v>
      </c>
      <c r="F41" s="70">
        <v>6.73</v>
      </c>
      <c r="G41" s="70">
        <f t="shared" si="1"/>
        <v>1648.8500000000001</v>
      </c>
      <c r="H41" s="70"/>
      <c r="I41" s="168"/>
      <c r="J41" s="75"/>
      <c r="K41" s="70">
        <f>окт.23!K41+ноя.23!H41-ноя.23!G41</f>
        <v>-3934.3200000000006</v>
      </c>
      <c r="L41" s="86"/>
    </row>
    <row r="42" spans="1:12">
      <c r="A42" s="138"/>
      <c r="B42" s="120">
        <v>37</v>
      </c>
      <c r="C42" s="69">
        <v>88389</v>
      </c>
      <c r="D42" s="69">
        <v>91283</v>
      </c>
      <c r="E42" s="70">
        <f t="shared" si="0"/>
        <v>2894</v>
      </c>
      <c r="F42" s="70">
        <v>6.73</v>
      </c>
      <c r="G42" s="70">
        <f t="shared" si="1"/>
        <v>19476.620000000003</v>
      </c>
      <c r="H42" s="70">
        <v>1650</v>
      </c>
      <c r="I42" s="168">
        <v>334513</v>
      </c>
      <c r="J42" s="75">
        <v>45257</v>
      </c>
      <c r="K42" s="70">
        <f>окт.23!K42+ноя.23!H42-ноя.23!G42</f>
        <v>-10410.430000000009</v>
      </c>
      <c r="L42" s="86"/>
    </row>
    <row r="43" spans="1:12">
      <c r="A43" s="138"/>
      <c r="B43" s="120">
        <v>38</v>
      </c>
      <c r="C43" s="69">
        <v>1049</v>
      </c>
      <c r="D43" s="69">
        <v>1049</v>
      </c>
      <c r="E43" s="70">
        <f t="shared" si="0"/>
        <v>0</v>
      </c>
      <c r="F43" s="70">
        <v>6.73</v>
      </c>
      <c r="G43" s="70">
        <f t="shared" si="1"/>
        <v>0</v>
      </c>
      <c r="H43" s="70"/>
      <c r="I43" s="168"/>
      <c r="J43" s="75"/>
      <c r="K43" s="70">
        <f>окт.23!K43+ноя.23!H43-ноя.23!G43</f>
        <v>-302.85000000000002</v>
      </c>
      <c r="L43" s="86"/>
    </row>
    <row r="44" spans="1:12">
      <c r="A44" s="138"/>
      <c r="B44" s="120">
        <v>39</v>
      </c>
      <c r="C44" s="69">
        <v>8781</v>
      </c>
      <c r="D44" s="69">
        <v>9737</v>
      </c>
      <c r="E44" s="70">
        <f t="shared" si="0"/>
        <v>956</v>
      </c>
      <c r="F44" s="141">
        <v>4.71</v>
      </c>
      <c r="G44" s="70">
        <f t="shared" si="1"/>
        <v>4502.76</v>
      </c>
      <c r="H44" s="70"/>
      <c r="I44" s="168"/>
      <c r="J44" s="75"/>
      <c r="K44" s="70">
        <f>окт.23!K44+ноя.23!H44-ноя.23!G44</f>
        <v>-9104.43</v>
      </c>
      <c r="L44" s="86"/>
    </row>
    <row r="45" spans="1:12">
      <c r="A45" s="138"/>
      <c r="B45" s="120">
        <v>40</v>
      </c>
      <c r="C45" s="69">
        <v>4580</v>
      </c>
      <c r="D45" s="69">
        <v>4580</v>
      </c>
      <c r="E45" s="70">
        <f t="shared" si="0"/>
        <v>0</v>
      </c>
      <c r="F45" s="70">
        <v>6.73</v>
      </c>
      <c r="G45" s="69">
        <f t="shared" si="1"/>
        <v>0</v>
      </c>
      <c r="H45" s="70"/>
      <c r="I45" s="168"/>
      <c r="J45" s="75"/>
      <c r="K45" s="70">
        <f>окт.23!K45+ноя.23!H45-ноя.23!G45</f>
        <v>-6171.4100000000008</v>
      </c>
      <c r="L45" s="86"/>
    </row>
    <row r="46" spans="1:12">
      <c r="A46" s="138"/>
      <c r="B46" s="120">
        <v>41</v>
      </c>
      <c r="C46" s="69">
        <v>8186</v>
      </c>
      <c r="D46" s="69">
        <v>8186</v>
      </c>
      <c r="E46" s="70">
        <f t="shared" si="0"/>
        <v>0</v>
      </c>
      <c r="F46" s="112">
        <v>4.71</v>
      </c>
      <c r="G46" s="70">
        <f t="shared" si="1"/>
        <v>0</v>
      </c>
      <c r="H46" s="70"/>
      <c r="I46" s="168"/>
      <c r="J46" s="75"/>
      <c r="K46" s="70">
        <f>окт.23!K46+ноя.23!H46-ноя.23!G46</f>
        <v>-342.88999999999987</v>
      </c>
      <c r="L46" s="86"/>
    </row>
    <row r="47" spans="1:12">
      <c r="A47" s="138"/>
      <c r="B47" s="120">
        <v>42</v>
      </c>
      <c r="C47" s="69">
        <v>67390</v>
      </c>
      <c r="D47" s="69">
        <v>67968</v>
      </c>
      <c r="E47" s="70">
        <f t="shared" si="0"/>
        <v>578</v>
      </c>
      <c r="F47" s="70">
        <v>6.73</v>
      </c>
      <c r="G47" s="70">
        <f t="shared" si="1"/>
        <v>3889.94</v>
      </c>
      <c r="H47" s="70"/>
      <c r="I47" s="168"/>
      <c r="J47" s="75"/>
      <c r="K47" s="70">
        <f>окт.23!K47+ноя.23!H47-ноя.23!G47</f>
        <v>-1204.6700000000023</v>
      </c>
      <c r="L47" s="86"/>
    </row>
    <row r="48" spans="1:12">
      <c r="A48" s="138"/>
      <c r="B48" s="120">
        <v>43</v>
      </c>
      <c r="C48" s="69">
        <v>7058</v>
      </c>
      <c r="D48" s="69">
        <v>7059</v>
      </c>
      <c r="E48" s="70">
        <f t="shared" si="0"/>
        <v>1</v>
      </c>
      <c r="F48" s="112">
        <v>4.71</v>
      </c>
      <c r="G48" s="70">
        <f t="shared" si="1"/>
        <v>4.71</v>
      </c>
      <c r="H48" s="70">
        <v>2000</v>
      </c>
      <c r="I48" s="168">
        <v>71484</v>
      </c>
      <c r="J48" s="75">
        <v>45246</v>
      </c>
      <c r="K48" s="70">
        <f>окт.23!K48+ноя.23!H48-ноя.23!G48</f>
        <v>-1669.5899999999992</v>
      </c>
      <c r="L48" s="86"/>
    </row>
    <row r="49" spans="1:12">
      <c r="A49" s="138"/>
      <c r="B49" s="120">
        <v>44</v>
      </c>
      <c r="C49" s="69"/>
      <c r="D49" s="69"/>
      <c r="E49" s="70">
        <f t="shared" si="0"/>
        <v>0</v>
      </c>
      <c r="F49" s="70">
        <v>6.73</v>
      </c>
      <c r="G49" s="70">
        <f t="shared" si="1"/>
        <v>0</v>
      </c>
      <c r="H49" s="70"/>
      <c r="I49" s="168"/>
      <c r="J49" s="75"/>
      <c r="K49" s="70">
        <f>окт.23!K49+ноя.23!H49-ноя.23!G49</f>
        <v>0</v>
      </c>
      <c r="L49" s="86"/>
    </row>
    <row r="50" spans="1:12">
      <c r="A50" s="138"/>
      <c r="B50" s="120">
        <v>45</v>
      </c>
      <c r="C50" s="69">
        <v>15</v>
      </c>
      <c r="D50" s="69">
        <v>15</v>
      </c>
      <c r="E50" s="70">
        <f t="shared" si="0"/>
        <v>0</v>
      </c>
      <c r="F50" s="70">
        <v>6.73</v>
      </c>
      <c r="G50" s="70">
        <f t="shared" si="1"/>
        <v>0</v>
      </c>
      <c r="H50" s="70"/>
      <c r="I50" s="168"/>
      <c r="J50" s="75"/>
      <c r="K50" s="70">
        <f>окт.23!K50+ноя.23!H50-ноя.23!G50</f>
        <v>-13.46</v>
      </c>
      <c r="L50" s="86"/>
    </row>
    <row r="51" spans="1:12">
      <c r="A51" s="138"/>
      <c r="B51" s="120">
        <v>46</v>
      </c>
      <c r="C51" s="69">
        <v>10165</v>
      </c>
      <c r="D51" s="69">
        <v>10165</v>
      </c>
      <c r="E51" s="70">
        <f t="shared" si="0"/>
        <v>0</v>
      </c>
      <c r="F51" s="112">
        <v>4.71</v>
      </c>
      <c r="G51" s="70">
        <f t="shared" si="1"/>
        <v>0</v>
      </c>
      <c r="H51" s="70">
        <v>3000</v>
      </c>
      <c r="I51" s="168">
        <v>23578</v>
      </c>
      <c r="J51" s="75">
        <v>45242</v>
      </c>
      <c r="K51" s="70">
        <f>окт.23!K51+ноя.23!H51-ноя.23!G51</f>
        <v>1836.0900000000004</v>
      </c>
      <c r="L51" s="86"/>
    </row>
    <row r="52" spans="1:12">
      <c r="A52" s="138"/>
      <c r="B52" s="120">
        <v>47</v>
      </c>
      <c r="C52" s="69">
        <v>6365</v>
      </c>
      <c r="D52" s="69">
        <v>6531</v>
      </c>
      <c r="E52" s="70">
        <f t="shared" si="0"/>
        <v>166</v>
      </c>
      <c r="F52" s="70">
        <v>6.73</v>
      </c>
      <c r="G52" s="70">
        <f t="shared" si="1"/>
        <v>1117.18</v>
      </c>
      <c r="H52" s="70"/>
      <c r="I52" s="168"/>
      <c r="J52" s="75"/>
      <c r="K52" s="70">
        <f>окт.23!K52+ноя.23!H52-ноя.23!G52</f>
        <v>-5854.7000000000007</v>
      </c>
      <c r="L52" s="86"/>
    </row>
    <row r="53" spans="1:12">
      <c r="A53" s="140"/>
      <c r="B53" s="120">
        <v>48</v>
      </c>
      <c r="C53" s="69">
        <v>13652</v>
      </c>
      <c r="D53" s="69">
        <v>13678</v>
      </c>
      <c r="E53" s="70">
        <f t="shared" si="0"/>
        <v>26</v>
      </c>
      <c r="F53" s="112">
        <v>4.71</v>
      </c>
      <c r="G53" s="70">
        <f t="shared" si="1"/>
        <v>122.46</v>
      </c>
      <c r="H53" s="70"/>
      <c r="I53" s="168"/>
      <c r="J53" s="75"/>
      <c r="K53" s="70">
        <f>окт.23!K53+ноя.23!H53-ноя.23!G53</f>
        <v>300.89999999999958</v>
      </c>
      <c r="L53" s="86"/>
    </row>
    <row r="54" spans="1:12">
      <c r="A54" s="138"/>
      <c r="B54" s="120">
        <v>49</v>
      </c>
      <c r="C54" s="69">
        <v>13649</v>
      </c>
      <c r="D54" s="69">
        <v>13649</v>
      </c>
      <c r="E54" s="70">
        <f t="shared" si="0"/>
        <v>0</v>
      </c>
      <c r="F54" s="70">
        <v>6.73</v>
      </c>
      <c r="G54" s="70">
        <f t="shared" si="1"/>
        <v>0</v>
      </c>
      <c r="H54" s="70">
        <v>500</v>
      </c>
      <c r="I54" s="168">
        <v>836679</v>
      </c>
      <c r="J54" s="75">
        <v>45253</v>
      </c>
      <c r="K54" s="70">
        <f>окт.23!K54+ноя.23!H54-ноя.23!G54</f>
        <v>3618.77</v>
      </c>
      <c r="L54" s="86"/>
    </row>
    <row r="55" spans="1:12">
      <c r="A55" s="138"/>
      <c r="B55" s="120">
        <v>50</v>
      </c>
      <c r="C55" s="69">
        <v>1360</v>
      </c>
      <c r="D55" s="69">
        <v>1360</v>
      </c>
      <c r="E55" s="70">
        <f t="shared" si="0"/>
        <v>0</v>
      </c>
      <c r="F55" s="70">
        <v>6.73</v>
      </c>
      <c r="G55" s="70">
        <f t="shared" si="1"/>
        <v>0</v>
      </c>
      <c r="H55" s="70"/>
      <c r="I55" s="168"/>
      <c r="J55" s="75"/>
      <c r="K55" s="70">
        <f>окт.23!K55+ноя.23!H55-ноя.23!G55</f>
        <v>-366.19000000000017</v>
      </c>
      <c r="L55" s="86"/>
    </row>
    <row r="56" spans="1:12">
      <c r="A56" s="138"/>
      <c r="B56" s="120">
        <v>51</v>
      </c>
      <c r="C56" s="69"/>
      <c r="D56" s="69"/>
      <c r="E56" s="70">
        <f t="shared" si="0"/>
        <v>0</v>
      </c>
      <c r="F56" s="70">
        <v>6.73</v>
      </c>
      <c r="G56" s="70">
        <f t="shared" si="1"/>
        <v>0</v>
      </c>
      <c r="H56" s="70"/>
      <c r="I56" s="168"/>
      <c r="J56" s="75"/>
      <c r="K56" s="70">
        <f>окт.23!K56+ноя.23!H56-ноя.23!G56</f>
        <v>0</v>
      </c>
      <c r="L56" s="86"/>
    </row>
    <row r="57" spans="1:12">
      <c r="A57" s="138"/>
      <c r="B57" s="120">
        <v>52</v>
      </c>
      <c r="C57" s="69"/>
      <c r="D57" s="69"/>
      <c r="E57" s="70">
        <f t="shared" si="0"/>
        <v>0</v>
      </c>
      <c r="F57" s="70">
        <v>6.73</v>
      </c>
      <c r="G57" s="70">
        <f t="shared" si="1"/>
        <v>0</v>
      </c>
      <c r="H57" s="70"/>
      <c r="I57" s="168"/>
      <c r="J57" s="75"/>
      <c r="K57" s="70">
        <f>окт.23!K57+ноя.23!H57-ноя.23!G57</f>
        <v>0</v>
      </c>
      <c r="L57" s="86"/>
    </row>
    <row r="58" spans="1:12">
      <c r="A58" s="138"/>
      <c r="B58" s="120">
        <v>53</v>
      </c>
      <c r="C58" s="69"/>
      <c r="D58" s="69"/>
      <c r="E58" s="70">
        <f t="shared" si="0"/>
        <v>0</v>
      </c>
      <c r="F58" s="70">
        <v>6.73</v>
      </c>
      <c r="G58" s="70">
        <f t="shared" si="1"/>
        <v>0</v>
      </c>
      <c r="H58" s="70"/>
      <c r="I58" s="168"/>
      <c r="J58" s="75"/>
      <c r="K58" s="70">
        <f>окт.23!K58+ноя.23!H58-ноя.23!G58</f>
        <v>0</v>
      </c>
      <c r="L58" s="86"/>
    </row>
    <row r="59" spans="1:12">
      <c r="A59" s="140"/>
      <c r="B59" s="131">
        <v>54</v>
      </c>
      <c r="C59" s="69">
        <v>81155</v>
      </c>
      <c r="D59" s="69">
        <v>82766</v>
      </c>
      <c r="E59" s="70">
        <f t="shared" si="0"/>
        <v>1611</v>
      </c>
      <c r="F59" s="141">
        <v>4.71</v>
      </c>
      <c r="G59" s="70">
        <f t="shared" si="1"/>
        <v>7587.8099999999995</v>
      </c>
      <c r="H59" s="70"/>
      <c r="I59" s="168"/>
      <c r="J59" s="75"/>
      <c r="K59" s="70">
        <f>окт.23!K59+ноя.23!H59-ноя.23!G59</f>
        <v>-4092.1800000000039</v>
      </c>
      <c r="L59" s="86"/>
    </row>
    <row r="60" spans="1:12">
      <c r="A60" s="138"/>
      <c r="B60" s="120">
        <v>55</v>
      </c>
      <c r="C60" s="69"/>
      <c r="D60" s="69"/>
      <c r="E60" s="70">
        <f t="shared" si="0"/>
        <v>0</v>
      </c>
      <c r="F60" s="70">
        <v>6.73</v>
      </c>
      <c r="G60" s="70">
        <f t="shared" si="1"/>
        <v>0</v>
      </c>
      <c r="H60" s="70"/>
      <c r="I60" s="168"/>
      <c r="J60" s="75"/>
      <c r="K60" s="70">
        <f>окт.23!K60+ноя.23!H60-ноя.23!G60</f>
        <v>0</v>
      </c>
      <c r="L60" s="86"/>
    </row>
    <row r="61" spans="1:12">
      <c r="A61" s="138"/>
      <c r="B61" s="120">
        <v>56</v>
      </c>
      <c r="C61" s="69">
        <v>910</v>
      </c>
      <c r="D61" s="69">
        <v>910</v>
      </c>
      <c r="E61" s="70">
        <f t="shared" si="0"/>
        <v>0</v>
      </c>
      <c r="F61" s="70">
        <v>6.73</v>
      </c>
      <c r="G61" s="70">
        <f t="shared" si="1"/>
        <v>0</v>
      </c>
      <c r="H61" s="70"/>
      <c r="I61" s="168"/>
      <c r="J61" s="75"/>
      <c r="K61" s="70">
        <f>окт.23!K61+ноя.23!H61-ноя.23!G61</f>
        <v>-1339.2700000000002</v>
      </c>
      <c r="L61" s="86"/>
    </row>
    <row r="62" spans="1:12">
      <c r="A62" s="138"/>
      <c r="B62" s="120">
        <v>57</v>
      </c>
      <c r="C62" s="69">
        <v>1007</v>
      </c>
      <c r="D62" s="69">
        <v>2800</v>
      </c>
      <c r="E62" s="70">
        <f t="shared" si="0"/>
        <v>1793</v>
      </c>
      <c r="F62" s="70">
        <v>6.73</v>
      </c>
      <c r="G62" s="70">
        <f t="shared" si="1"/>
        <v>12066.890000000001</v>
      </c>
      <c r="H62" s="70"/>
      <c r="I62" s="168"/>
      <c r="J62" s="75"/>
      <c r="K62" s="70">
        <f>окт.23!K62+ноя.23!H62-ноя.23!G62</f>
        <v>-7094.5500000000093</v>
      </c>
      <c r="L62" s="86"/>
    </row>
    <row r="63" spans="1:12">
      <c r="A63" s="138"/>
      <c r="B63" s="120">
        <v>58</v>
      </c>
      <c r="C63" s="69">
        <v>18482</v>
      </c>
      <c r="D63" s="69">
        <v>18855</v>
      </c>
      <c r="E63" s="70">
        <f t="shared" si="0"/>
        <v>373</v>
      </c>
      <c r="F63" s="112">
        <v>4.71</v>
      </c>
      <c r="G63" s="70">
        <f t="shared" si="1"/>
        <v>1756.83</v>
      </c>
      <c r="H63" s="70"/>
      <c r="I63" s="168"/>
      <c r="J63" s="75"/>
      <c r="K63" s="70">
        <f>окт.23!K63+ноя.23!H63-ноя.23!G63</f>
        <v>-15354.599999999999</v>
      </c>
      <c r="L63" s="86"/>
    </row>
    <row r="64" spans="1:12">
      <c r="A64" s="24"/>
      <c r="B64" s="120">
        <v>60</v>
      </c>
      <c r="C64" s="69">
        <v>1833</v>
      </c>
      <c r="D64" s="69">
        <v>1932</v>
      </c>
      <c r="E64" s="70">
        <f t="shared" si="0"/>
        <v>99</v>
      </c>
      <c r="F64" s="70">
        <v>6.73</v>
      </c>
      <c r="G64" s="70">
        <f t="shared" si="1"/>
        <v>666.2700000000001</v>
      </c>
      <c r="H64" s="70">
        <v>464.37</v>
      </c>
      <c r="I64" s="168">
        <v>46434</v>
      </c>
      <c r="J64" s="75">
        <v>45243</v>
      </c>
      <c r="K64" s="70">
        <f>окт.23!K64+ноя.23!H64-ноя.23!G64</f>
        <v>-168.25000000000023</v>
      </c>
      <c r="L64" s="86"/>
    </row>
    <row r="65" spans="1:12">
      <c r="A65" s="140"/>
      <c r="B65" s="120">
        <v>61</v>
      </c>
      <c r="C65" s="69">
        <v>62255</v>
      </c>
      <c r="D65" s="69">
        <v>62775</v>
      </c>
      <c r="E65" s="70">
        <f t="shared" si="0"/>
        <v>520</v>
      </c>
      <c r="F65" s="112">
        <v>4.71</v>
      </c>
      <c r="G65" s="70">
        <f t="shared" si="1"/>
        <v>2449.1999999999998</v>
      </c>
      <c r="H65" s="70"/>
      <c r="I65" s="168"/>
      <c r="J65" s="75"/>
      <c r="K65" s="70">
        <f>окт.23!K65+ноя.23!H65-ноя.23!G65</f>
        <v>13774.050000000003</v>
      </c>
      <c r="L65" s="86"/>
    </row>
    <row r="66" spans="1:12">
      <c r="A66" s="138"/>
      <c r="B66" s="120">
        <v>62</v>
      </c>
      <c r="C66" s="69">
        <v>3197</v>
      </c>
      <c r="D66" s="69">
        <v>3197</v>
      </c>
      <c r="E66" s="70">
        <f t="shared" si="0"/>
        <v>0</v>
      </c>
      <c r="F66" s="70">
        <v>6.73</v>
      </c>
      <c r="G66" s="70">
        <f t="shared" si="1"/>
        <v>0</v>
      </c>
      <c r="H66" s="70"/>
      <c r="I66" s="168"/>
      <c r="J66" s="75"/>
      <c r="K66" s="70">
        <f>окт.23!K66+ноя.23!H66-ноя.23!G66</f>
        <v>-15479.000000000002</v>
      </c>
      <c r="L66" s="86"/>
    </row>
    <row r="67" spans="1:12">
      <c r="A67" s="140"/>
      <c r="B67" s="120">
        <v>63</v>
      </c>
      <c r="C67" s="69">
        <v>4989</v>
      </c>
      <c r="D67" s="69">
        <v>5264</v>
      </c>
      <c r="E67" s="70">
        <f t="shared" si="0"/>
        <v>275</v>
      </c>
      <c r="F67" s="112">
        <v>4.71</v>
      </c>
      <c r="G67" s="70">
        <f t="shared" si="1"/>
        <v>1295.25</v>
      </c>
      <c r="H67" s="70">
        <v>1100</v>
      </c>
      <c r="I67" s="168">
        <v>580120</v>
      </c>
      <c r="J67" s="75">
        <v>45237</v>
      </c>
      <c r="K67" s="70">
        <f>окт.23!K67+ноя.23!H67-ноя.23!G67</f>
        <v>-431.61000000000047</v>
      </c>
      <c r="L67" s="86"/>
    </row>
    <row r="68" spans="1:12">
      <c r="A68" s="138"/>
      <c r="B68" s="120">
        <v>64</v>
      </c>
      <c r="C68" s="69">
        <v>16748</v>
      </c>
      <c r="D68" s="69">
        <v>16988</v>
      </c>
      <c r="E68" s="70">
        <f t="shared" si="0"/>
        <v>240</v>
      </c>
      <c r="F68" s="112">
        <v>4.71</v>
      </c>
      <c r="G68" s="70">
        <f t="shared" si="1"/>
        <v>1130.4000000000001</v>
      </c>
      <c r="H68" s="70">
        <v>8059</v>
      </c>
      <c r="I68" s="168">
        <v>896548</v>
      </c>
      <c r="J68" s="75">
        <v>45257</v>
      </c>
      <c r="K68" s="70">
        <f>окт.23!K68+ноя.23!H68-ноя.23!G68</f>
        <v>932.06999999999925</v>
      </c>
      <c r="L68" s="86"/>
    </row>
    <row r="69" spans="1:12">
      <c r="A69" s="138"/>
      <c r="B69" s="120">
        <v>65</v>
      </c>
      <c r="C69" s="69">
        <v>5658</v>
      </c>
      <c r="D69" s="69">
        <v>5672</v>
      </c>
      <c r="E69" s="70">
        <f t="shared" si="0"/>
        <v>14</v>
      </c>
      <c r="F69" s="70">
        <v>6.73</v>
      </c>
      <c r="G69" s="70">
        <f t="shared" si="1"/>
        <v>94.22</v>
      </c>
      <c r="H69" s="70"/>
      <c r="I69" s="168"/>
      <c r="J69" s="75"/>
      <c r="K69" s="70">
        <f>окт.23!K69+ноя.23!H69-ноя.23!G69</f>
        <v>403.01999999999884</v>
      </c>
      <c r="L69" s="86"/>
    </row>
    <row r="70" spans="1:12">
      <c r="A70" s="138"/>
      <c r="B70" s="120">
        <v>67</v>
      </c>
      <c r="C70" s="69">
        <v>8267</v>
      </c>
      <c r="D70" s="69">
        <v>8267</v>
      </c>
      <c r="E70" s="70">
        <f t="shared" si="0"/>
        <v>0</v>
      </c>
      <c r="F70" s="70">
        <v>6.73</v>
      </c>
      <c r="G70" s="70">
        <f t="shared" si="1"/>
        <v>0</v>
      </c>
      <c r="H70" s="70"/>
      <c r="I70" s="168"/>
      <c r="J70" s="75"/>
      <c r="K70" s="70">
        <f>окт.23!K70+ноя.23!H70-ноя.23!G70</f>
        <v>-7881.22</v>
      </c>
      <c r="L70" s="86"/>
    </row>
    <row r="71" spans="1:12">
      <c r="A71" s="138"/>
      <c r="B71" s="120">
        <v>68</v>
      </c>
      <c r="C71" s="69">
        <v>91872</v>
      </c>
      <c r="D71" s="69">
        <v>94233</v>
      </c>
      <c r="E71" s="70">
        <f t="shared" si="0"/>
        <v>2361</v>
      </c>
      <c r="F71" s="112">
        <v>4.71</v>
      </c>
      <c r="G71" s="70">
        <f t="shared" si="1"/>
        <v>11120.31</v>
      </c>
      <c r="H71" s="70">
        <v>7799.76</v>
      </c>
      <c r="I71" s="168">
        <v>25</v>
      </c>
      <c r="J71" s="75">
        <v>45250</v>
      </c>
      <c r="K71" s="70">
        <f>окт.23!K71+ноя.23!H71-ноя.23!G71</f>
        <v>701.34000000000015</v>
      </c>
      <c r="L71" s="86"/>
    </row>
    <row r="72" spans="1:12">
      <c r="A72" s="138"/>
      <c r="B72" s="120">
        <v>69</v>
      </c>
      <c r="C72" s="69">
        <v>84774</v>
      </c>
      <c r="D72" s="69">
        <v>86196</v>
      </c>
      <c r="E72" s="70">
        <f t="shared" ref="E72:E138" si="2">D72-C72</f>
        <v>1422</v>
      </c>
      <c r="F72" s="112">
        <v>4.71</v>
      </c>
      <c r="G72" s="70">
        <f t="shared" ref="G72:G138" si="3">F72*E72</f>
        <v>6697.62</v>
      </c>
      <c r="H72" s="70">
        <v>6292.56</v>
      </c>
      <c r="I72" s="168">
        <v>468815</v>
      </c>
      <c r="J72" s="75">
        <v>45236</v>
      </c>
      <c r="K72" s="70">
        <f>окт.23!K72+ноя.23!H72-ноя.23!G72</f>
        <v>-8841.7899999999991</v>
      </c>
      <c r="L72" s="86">
        <v>14953917</v>
      </c>
    </row>
    <row r="73" spans="1:12">
      <c r="A73" s="138"/>
      <c r="B73" s="120">
        <v>70</v>
      </c>
      <c r="C73" s="69">
        <v>16634</v>
      </c>
      <c r="D73" s="69">
        <v>17746</v>
      </c>
      <c r="E73" s="70">
        <f t="shared" si="2"/>
        <v>1112</v>
      </c>
      <c r="F73" s="112">
        <v>4.71</v>
      </c>
      <c r="G73" s="70">
        <f t="shared" si="3"/>
        <v>5237.5199999999995</v>
      </c>
      <c r="H73" s="70">
        <v>9000</v>
      </c>
      <c r="I73" s="168">
        <v>155176.79093799999</v>
      </c>
      <c r="J73" s="75" t="s">
        <v>110</v>
      </c>
      <c r="K73" s="70">
        <f>окт.23!K73+ноя.23!H73-ноя.23!G73</f>
        <v>11600.209999999995</v>
      </c>
      <c r="L73" s="86"/>
    </row>
    <row r="74" spans="1:12">
      <c r="A74" s="138"/>
      <c r="B74" s="120">
        <v>71</v>
      </c>
      <c r="C74" s="69">
        <v>23023</v>
      </c>
      <c r="D74" s="69">
        <v>23622</v>
      </c>
      <c r="E74" s="70">
        <f t="shared" si="2"/>
        <v>599</v>
      </c>
      <c r="F74" s="112">
        <v>4.71</v>
      </c>
      <c r="G74" s="70">
        <f t="shared" si="3"/>
        <v>2821.29</v>
      </c>
      <c r="H74" s="70"/>
      <c r="I74" s="168"/>
      <c r="J74" s="75"/>
      <c r="K74" s="70">
        <f>окт.23!K74+ноя.23!H74-ноя.23!G74</f>
        <v>-11343.7</v>
      </c>
      <c r="L74" s="86"/>
    </row>
    <row r="75" spans="1:12" s="76" customFormat="1">
      <c r="A75" s="138"/>
      <c r="B75" s="120">
        <v>72</v>
      </c>
      <c r="C75" s="69">
        <v>7833</v>
      </c>
      <c r="D75" s="69">
        <v>7833</v>
      </c>
      <c r="E75" s="70">
        <f t="shared" si="2"/>
        <v>0</v>
      </c>
      <c r="F75" s="70">
        <v>6.73</v>
      </c>
      <c r="G75" s="70">
        <f t="shared" si="3"/>
        <v>0</v>
      </c>
      <c r="H75" s="70"/>
      <c r="I75" s="168"/>
      <c r="J75" s="75"/>
      <c r="K75" s="70">
        <f>окт.23!K75+ноя.23!H75-ноя.23!G75</f>
        <v>421.66999999999928</v>
      </c>
      <c r="L75" s="86"/>
    </row>
    <row r="76" spans="1:12">
      <c r="A76" s="138"/>
      <c r="B76" s="120">
        <v>73</v>
      </c>
      <c r="C76" s="69">
        <v>28005</v>
      </c>
      <c r="D76" s="69">
        <v>28019</v>
      </c>
      <c r="E76" s="70">
        <f t="shared" si="2"/>
        <v>14</v>
      </c>
      <c r="F76" s="70">
        <v>6.73</v>
      </c>
      <c r="G76" s="70">
        <f t="shared" si="3"/>
        <v>94.22</v>
      </c>
      <c r="H76" s="70"/>
      <c r="I76" s="168"/>
      <c r="J76" s="75"/>
      <c r="K76" s="70">
        <f>окт.23!K76+ноя.23!H76-ноя.23!G76</f>
        <v>7791.78</v>
      </c>
      <c r="L76" s="86"/>
    </row>
    <row r="77" spans="1:12">
      <c r="A77" s="138"/>
      <c r="B77" s="120">
        <v>74</v>
      </c>
      <c r="C77" s="69"/>
      <c r="D77" s="69"/>
      <c r="E77" s="70">
        <f t="shared" si="2"/>
        <v>0</v>
      </c>
      <c r="F77" s="70">
        <v>6.73</v>
      </c>
      <c r="G77" s="70">
        <f t="shared" si="3"/>
        <v>0</v>
      </c>
      <c r="H77" s="70"/>
      <c r="I77" s="168"/>
      <c r="J77" s="75"/>
      <c r="K77" s="70">
        <f>окт.23!K77+ноя.23!H77-ноя.23!G77</f>
        <v>0</v>
      </c>
      <c r="L77" s="86"/>
    </row>
    <row r="78" spans="1:12">
      <c r="A78" s="138"/>
      <c r="B78" s="120">
        <v>75</v>
      </c>
      <c r="C78" s="69"/>
      <c r="D78" s="69"/>
      <c r="E78" s="70">
        <f t="shared" si="2"/>
        <v>0</v>
      </c>
      <c r="F78" s="70">
        <v>6.73</v>
      </c>
      <c r="G78" s="70">
        <f t="shared" si="3"/>
        <v>0</v>
      </c>
      <c r="H78" s="70"/>
      <c r="I78" s="168"/>
      <c r="J78" s="75"/>
      <c r="K78" s="70">
        <f>окт.23!K78+ноя.23!H78-ноя.23!G78</f>
        <v>0</v>
      </c>
      <c r="L78" s="86"/>
    </row>
    <row r="79" spans="1:12">
      <c r="A79" s="138"/>
      <c r="B79" s="120">
        <v>76</v>
      </c>
      <c r="C79" s="69">
        <v>4533</v>
      </c>
      <c r="D79" s="69">
        <v>4533</v>
      </c>
      <c r="E79" s="70">
        <f t="shared" si="2"/>
        <v>0</v>
      </c>
      <c r="F79" s="70">
        <v>6.73</v>
      </c>
      <c r="G79" s="70">
        <f t="shared" si="3"/>
        <v>0</v>
      </c>
      <c r="H79" s="70"/>
      <c r="I79" s="168"/>
      <c r="J79" s="75"/>
      <c r="K79" s="70">
        <f>окт.23!K79+ноя.23!H79-ноя.23!G79</f>
        <v>792.55999999999972</v>
      </c>
      <c r="L79" s="86"/>
    </row>
    <row r="80" spans="1:12">
      <c r="A80" s="138"/>
      <c r="B80" s="120">
        <v>77</v>
      </c>
      <c r="C80" s="69">
        <v>10626</v>
      </c>
      <c r="D80" s="69">
        <v>10739</v>
      </c>
      <c r="E80" s="70">
        <f t="shared" si="2"/>
        <v>113</v>
      </c>
      <c r="F80" s="70">
        <v>6.73</v>
      </c>
      <c r="G80" s="70">
        <f t="shared" si="3"/>
        <v>760.49</v>
      </c>
      <c r="H80" s="70">
        <v>3000</v>
      </c>
      <c r="I80" s="168">
        <v>414139</v>
      </c>
      <c r="J80" s="75">
        <v>45257</v>
      </c>
      <c r="K80" s="70">
        <f>окт.23!K80+ноя.23!H80-ноя.23!G80</f>
        <v>593.83999999999924</v>
      </c>
      <c r="L80" s="86"/>
    </row>
    <row r="81" spans="1:12">
      <c r="A81" s="22"/>
      <c r="B81" s="120">
        <v>79</v>
      </c>
      <c r="C81" s="69">
        <v>24433</v>
      </c>
      <c r="D81" s="69">
        <v>24708</v>
      </c>
      <c r="E81" s="70">
        <f t="shared" si="2"/>
        <v>275</v>
      </c>
      <c r="F81" s="70">
        <v>6.73</v>
      </c>
      <c r="G81" s="70">
        <f t="shared" si="3"/>
        <v>1850.7500000000002</v>
      </c>
      <c r="H81" s="70"/>
      <c r="I81" s="168"/>
      <c r="J81" s="75"/>
      <c r="K81" s="70">
        <f>окт.23!K81+ноя.23!H81-ноя.23!G81</f>
        <v>-81.130000000002156</v>
      </c>
      <c r="L81" s="86"/>
    </row>
    <row r="82" spans="1:12">
      <c r="A82" s="138"/>
      <c r="B82" s="120">
        <v>80</v>
      </c>
      <c r="C82" s="69">
        <v>12067</v>
      </c>
      <c r="D82" s="69">
        <v>12962</v>
      </c>
      <c r="E82" s="70">
        <f t="shared" si="2"/>
        <v>895</v>
      </c>
      <c r="F82" s="70">
        <v>6.73</v>
      </c>
      <c r="G82" s="70">
        <f t="shared" si="3"/>
        <v>6023.35</v>
      </c>
      <c r="H82" s="70"/>
      <c r="I82" s="168"/>
      <c r="J82" s="75"/>
      <c r="K82" s="70">
        <f>окт.23!K82+ноя.23!H82-ноя.23!G82</f>
        <v>-7059.5700000000024</v>
      </c>
      <c r="L82" s="86"/>
    </row>
    <row r="83" spans="1:12">
      <c r="A83" s="138"/>
      <c r="B83" s="120">
        <v>81</v>
      </c>
      <c r="C83" s="69">
        <v>51921</v>
      </c>
      <c r="D83" s="69">
        <v>52539</v>
      </c>
      <c r="E83" s="70">
        <f t="shared" si="2"/>
        <v>618</v>
      </c>
      <c r="F83" s="112">
        <v>4.71</v>
      </c>
      <c r="G83" s="70">
        <f t="shared" si="3"/>
        <v>2910.78</v>
      </c>
      <c r="H83" s="70"/>
      <c r="I83" s="168"/>
      <c r="J83" s="75"/>
      <c r="K83" s="70">
        <f>окт.23!K83+ноя.23!H83-ноя.23!G83</f>
        <v>-7677.3000000000011</v>
      </c>
      <c r="L83" s="86"/>
    </row>
    <row r="84" spans="1:12">
      <c r="A84" s="138"/>
      <c r="B84" s="120">
        <v>82</v>
      </c>
      <c r="C84" s="69">
        <v>32212</v>
      </c>
      <c r="D84" s="69">
        <v>32244</v>
      </c>
      <c r="E84" s="70">
        <f t="shared" si="2"/>
        <v>32</v>
      </c>
      <c r="F84" s="112">
        <v>4.71</v>
      </c>
      <c r="G84" s="70">
        <f t="shared" si="3"/>
        <v>150.72</v>
      </c>
      <c r="H84" s="70">
        <v>1000</v>
      </c>
      <c r="I84" s="168">
        <v>255281</v>
      </c>
      <c r="J84" s="75">
        <v>45252</v>
      </c>
      <c r="K84" s="70">
        <f>окт.23!K84+ноя.23!H84-ноя.23!G84</f>
        <v>985.06000000000017</v>
      </c>
      <c r="L84" s="86"/>
    </row>
    <row r="85" spans="1:12">
      <c r="A85" s="138"/>
      <c r="B85" s="120">
        <v>83</v>
      </c>
      <c r="C85" s="69">
        <v>15235</v>
      </c>
      <c r="D85" s="69">
        <v>15317</v>
      </c>
      <c r="E85" s="70">
        <f t="shared" si="2"/>
        <v>82</v>
      </c>
      <c r="F85" s="112">
        <v>4.71</v>
      </c>
      <c r="G85" s="70">
        <f t="shared" si="3"/>
        <v>386.21999999999997</v>
      </c>
      <c r="H85" s="70"/>
      <c r="I85" s="168"/>
      <c r="J85" s="75"/>
      <c r="K85" s="70">
        <f>окт.23!K85+ноя.23!H85-ноя.23!G85</f>
        <v>-2350.0900000000006</v>
      </c>
      <c r="L85" s="157"/>
    </row>
    <row r="86" spans="1:12">
      <c r="A86" s="138"/>
      <c r="B86" s="130">
        <v>84</v>
      </c>
      <c r="C86" s="69">
        <v>6925</v>
      </c>
      <c r="D86" s="69">
        <v>6927</v>
      </c>
      <c r="E86" s="70">
        <f t="shared" si="2"/>
        <v>2</v>
      </c>
      <c r="F86" s="70">
        <v>6.73</v>
      </c>
      <c r="G86" s="70">
        <f t="shared" si="3"/>
        <v>13.46</v>
      </c>
      <c r="H86" s="70"/>
      <c r="I86" s="168"/>
      <c r="J86" s="75"/>
      <c r="K86" s="70">
        <f>окт.23!K86+ноя.23!H86-ноя.23!G86</f>
        <v>2855.1099999999997</v>
      </c>
      <c r="L86" s="86"/>
    </row>
    <row r="87" spans="1:12">
      <c r="A87" s="22"/>
      <c r="B87" s="120">
        <v>85</v>
      </c>
      <c r="C87" s="69">
        <v>23367</v>
      </c>
      <c r="D87" s="69">
        <v>23368</v>
      </c>
      <c r="E87" s="70">
        <f t="shared" si="2"/>
        <v>1</v>
      </c>
      <c r="F87" s="70">
        <v>6.73</v>
      </c>
      <c r="G87" s="70">
        <f t="shared" si="3"/>
        <v>6.73</v>
      </c>
      <c r="H87" s="70"/>
      <c r="I87" s="168"/>
      <c r="J87" s="75"/>
      <c r="K87" s="70">
        <f>окт.23!K87+ноя.23!H87-ноя.23!G87</f>
        <v>5824.5699999999988</v>
      </c>
      <c r="L87" s="86"/>
    </row>
    <row r="88" spans="1:12">
      <c r="A88" s="138"/>
      <c r="B88" s="120">
        <v>86</v>
      </c>
      <c r="C88" s="69"/>
      <c r="D88" s="69"/>
      <c r="E88" s="70">
        <f t="shared" si="2"/>
        <v>0</v>
      </c>
      <c r="F88" s="70">
        <v>6.73</v>
      </c>
      <c r="G88" s="70">
        <f t="shared" si="3"/>
        <v>0</v>
      </c>
      <c r="H88" s="70"/>
      <c r="I88" s="168"/>
      <c r="J88" s="75"/>
      <c r="K88" s="70">
        <f>окт.23!K88+ноя.23!H88-ноя.23!G88</f>
        <v>0</v>
      </c>
      <c r="L88" s="86"/>
    </row>
    <row r="89" spans="1:12">
      <c r="A89" s="138"/>
      <c r="B89" s="120">
        <v>87</v>
      </c>
      <c r="C89" s="69">
        <v>14565</v>
      </c>
      <c r="D89" s="69">
        <v>14707</v>
      </c>
      <c r="E89" s="70">
        <f t="shared" si="2"/>
        <v>142</v>
      </c>
      <c r="F89" s="70">
        <v>6.73</v>
      </c>
      <c r="G89" s="70">
        <f t="shared" si="3"/>
        <v>955.66000000000008</v>
      </c>
      <c r="H89" s="70"/>
      <c r="I89" s="168"/>
      <c r="J89" s="75"/>
      <c r="K89" s="70">
        <f>окт.23!K89+ноя.23!H89-ноя.23!G89</f>
        <v>-1480.190000000001</v>
      </c>
      <c r="L89" s="86"/>
    </row>
    <row r="90" spans="1:12">
      <c r="A90" s="138"/>
      <c r="B90" s="120">
        <v>88</v>
      </c>
      <c r="C90" s="69">
        <v>1741</v>
      </c>
      <c r="D90" s="69">
        <v>1743</v>
      </c>
      <c r="E90" s="70">
        <f t="shared" si="2"/>
        <v>2</v>
      </c>
      <c r="F90" s="70">
        <v>6.73</v>
      </c>
      <c r="G90" s="70">
        <f t="shared" si="3"/>
        <v>13.46</v>
      </c>
      <c r="H90" s="70">
        <v>861.44</v>
      </c>
      <c r="I90" s="168">
        <v>841670</v>
      </c>
      <c r="J90" s="75">
        <v>45238</v>
      </c>
      <c r="K90" s="70">
        <f>окт.23!K90+ноя.23!H90-ноя.23!G90</f>
        <v>80.759999999999792</v>
      </c>
      <c r="L90" s="86"/>
    </row>
    <row r="91" spans="1:12">
      <c r="A91" s="138"/>
      <c r="B91" s="120">
        <v>89</v>
      </c>
      <c r="C91" s="69">
        <v>11104</v>
      </c>
      <c r="D91" s="69">
        <v>11116</v>
      </c>
      <c r="E91" s="70">
        <f t="shared" si="2"/>
        <v>12</v>
      </c>
      <c r="F91" s="112">
        <v>4.71</v>
      </c>
      <c r="G91" s="70">
        <f t="shared" si="3"/>
        <v>56.519999999999996</v>
      </c>
      <c r="H91" s="70"/>
      <c r="I91" s="168"/>
      <c r="J91" s="75"/>
      <c r="K91" s="70">
        <f>окт.23!K91+ноя.23!H91-ноя.23!G91</f>
        <v>-6113.58</v>
      </c>
      <c r="L91" s="86"/>
    </row>
    <row r="92" spans="1:12">
      <c r="A92" s="138"/>
      <c r="B92" s="120">
        <v>90</v>
      </c>
      <c r="C92" s="69">
        <v>12290</v>
      </c>
      <c r="D92" s="69">
        <v>12303</v>
      </c>
      <c r="E92" s="70">
        <f t="shared" si="2"/>
        <v>13</v>
      </c>
      <c r="F92" s="70">
        <v>6.73</v>
      </c>
      <c r="G92" s="70">
        <f t="shared" si="3"/>
        <v>87.490000000000009</v>
      </c>
      <c r="H92" s="70"/>
      <c r="I92" s="168"/>
      <c r="J92" s="75"/>
      <c r="K92" s="70">
        <f>окт.23!K92+ноя.23!H92-ноя.23!G92</f>
        <v>-1918.6500000000003</v>
      </c>
      <c r="L92" s="86"/>
    </row>
    <row r="93" spans="1:12">
      <c r="A93" s="138"/>
      <c r="B93" s="120">
        <v>91</v>
      </c>
      <c r="C93" s="69"/>
      <c r="D93" s="69"/>
      <c r="E93" s="70">
        <f t="shared" si="2"/>
        <v>0</v>
      </c>
      <c r="F93" s="70">
        <v>6.73</v>
      </c>
      <c r="G93" s="70">
        <f t="shared" si="3"/>
        <v>0</v>
      </c>
      <c r="H93" s="70"/>
      <c r="I93" s="168"/>
      <c r="J93" s="75"/>
      <c r="K93" s="70">
        <f>окт.23!K93+ноя.23!H93-ноя.23!G93</f>
        <v>0</v>
      </c>
      <c r="L93" s="86"/>
    </row>
    <row r="94" spans="1:12">
      <c r="A94" s="138"/>
      <c r="B94" s="120">
        <v>92</v>
      </c>
      <c r="C94" s="69">
        <v>22643</v>
      </c>
      <c r="D94" s="69">
        <v>23038</v>
      </c>
      <c r="E94" s="70">
        <f t="shared" si="2"/>
        <v>395</v>
      </c>
      <c r="F94" s="70">
        <v>6.73</v>
      </c>
      <c r="G94" s="70">
        <f t="shared" si="3"/>
        <v>2658.3500000000004</v>
      </c>
      <c r="H94" s="70">
        <v>625.89</v>
      </c>
      <c r="I94" s="168">
        <v>516683</v>
      </c>
      <c r="J94" s="75">
        <v>45236</v>
      </c>
      <c r="K94" s="70">
        <f>окт.23!K94+ноя.23!H94-ноя.23!G94</f>
        <v>-1958.4300000000012</v>
      </c>
      <c r="L94" s="86"/>
    </row>
    <row r="95" spans="1:12">
      <c r="A95" s="138"/>
      <c r="B95" s="120">
        <v>93</v>
      </c>
      <c r="C95" s="69">
        <v>16856</v>
      </c>
      <c r="D95" s="69">
        <v>17085</v>
      </c>
      <c r="E95" s="70">
        <f t="shared" si="2"/>
        <v>229</v>
      </c>
      <c r="F95" s="70">
        <v>6.73</v>
      </c>
      <c r="G95" s="70">
        <f t="shared" si="3"/>
        <v>1541.17</v>
      </c>
      <c r="H95" s="70"/>
      <c r="I95" s="168"/>
      <c r="J95" s="75"/>
      <c r="K95" s="70">
        <f>окт.23!K95+ноя.23!H95-ноя.23!G95</f>
        <v>-898.64000000000169</v>
      </c>
      <c r="L95" s="86"/>
    </row>
    <row r="96" spans="1:12">
      <c r="A96" s="138"/>
      <c r="B96" s="120">
        <v>94</v>
      </c>
      <c r="C96" s="69">
        <v>1962</v>
      </c>
      <c r="D96" s="69">
        <v>1962</v>
      </c>
      <c r="E96" s="70">
        <f t="shared" si="2"/>
        <v>0</v>
      </c>
      <c r="F96" s="70">
        <v>6.73</v>
      </c>
      <c r="G96" s="70">
        <f t="shared" si="3"/>
        <v>0</v>
      </c>
      <c r="H96" s="70"/>
      <c r="I96" s="168"/>
      <c r="J96" s="75"/>
      <c r="K96" s="70">
        <f>окт.23!K96+ноя.23!H96-ноя.23!G96</f>
        <v>-1191.2099999999998</v>
      </c>
      <c r="L96" s="86"/>
    </row>
    <row r="97" spans="1:12">
      <c r="A97" s="138"/>
      <c r="B97" s="120">
        <v>95</v>
      </c>
      <c r="C97" s="69">
        <v>881</v>
      </c>
      <c r="D97" s="69">
        <v>881</v>
      </c>
      <c r="E97" s="70">
        <f t="shared" si="2"/>
        <v>0</v>
      </c>
      <c r="F97" s="70">
        <v>6.73</v>
      </c>
      <c r="G97" s="70">
        <f t="shared" si="3"/>
        <v>0</v>
      </c>
      <c r="H97" s="70"/>
      <c r="I97" s="168"/>
      <c r="J97" s="75"/>
      <c r="K97" s="70">
        <f>окт.23!K97+ноя.23!H97-ноя.23!G97</f>
        <v>-222.09</v>
      </c>
      <c r="L97" s="86"/>
    </row>
    <row r="98" spans="1:12">
      <c r="A98" s="138"/>
      <c r="B98" s="120">
        <v>96</v>
      </c>
      <c r="C98" s="69">
        <v>40847</v>
      </c>
      <c r="D98" s="69">
        <v>41738</v>
      </c>
      <c r="E98" s="70">
        <f t="shared" si="2"/>
        <v>891</v>
      </c>
      <c r="F98" s="70">
        <v>6.73</v>
      </c>
      <c r="G98" s="70">
        <f t="shared" si="3"/>
        <v>5996.43</v>
      </c>
      <c r="H98" s="70">
        <v>5000</v>
      </c>
      <c r="I98" s="168">
        <v>37218</v>
      </c>
      <c r="J98" s="75">
        <v>45252</v>
      </c>
      <c r="K98" s="70">
        <f>окт.23!K98+ноя.23!H98-ноя.23!G98</f>
        <v>-523.69000000000142</v>
      </c>
      <c r="L98" s="86"/>
    </row>
    <row r="99" spans="1:12">
      <c r="A99" s="138"/>
      <c r="B99" s="120">
        <v>97</v>
      </c>
      <c r="C99" s="69"/>
      <c r="D99" s="69"/>
      <c r="E99" s="70">
        <f t="shared" si="2"/>
        <v>0</v>
      </c>
      <c r="F99" s="70">
        <v>6.73</v>
      </c>
      <c r="G99" s="70">
        <f t="shared" si="3"/>
        <v>0</v>
      </c>
      <c r="H99" s="70"/>
      <c r="I99" s="168"/>
      <c r="J99" s="75"/>
      <c r="K99" s="70">
        <f>окт.23!K99+ноя.23!H99-ноя.23!G99</f>
        <v>0</v>
      </c>
      <c r="L99" s="86"/>
    </row>
    <row r="100" spans="1:12" s="76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окт.23!K100+ноя.23!H100-ноя.23!G100</f>
        <v>-4145.68</v>
      </c>
      <c r="L100" s="86"/>
    </row>
    <row r="101" spans="1:12" s="76" customFormat="1">
      <c r="A101" s="179"/>
      <c r="B101" s="178" t="s">
        <v>97</v>
      </c>
      <c r="C101" s="69">
        <v>819</v>
      </c>
      <c r="D101" s="69">
        <v>819</v>
      </c>
      <c r="E101" s="70">
        <f t="shared" si="2"/>
        <v>0</v>
      </c>
      <c r="F101" s="70">
        <v>6.73</v>
      </c>
      <c r="G101" s="70">
        <f t="shared" si="3"/>
        <v>0</v>
      </c>
      <c r="H101" s="70"/>
      <c r="I101" s="178"/>
      <c r="J101" s="75"/>
      <c r="K101" s="70">
        <f>окт.23!K101+ноя.23!H101-ноя.23!G101</f>
        <v>-5505.1399999999994</v>
      </c>
      <c r="L101" s="86"/>
    </row>
    <row r="102" spans="1:12">
      <c r="A102" s="138"/>
      <c r="B102" s="120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окт.23!K102+ноя.23!H102-ноя.23!G102</f>
        <v>0</v>
      </c>
      <c r="L102" s="86"/>
    </row>
    <row r="103" spans="1:12">
      <c r="A103" s="138"/>
      <c r="B103" s="120" t="s">
        <v>24</v>
      </c>
      <c r="C103" s="69">
        <v>2350</v>
      </c>
      <c r="D103" s="69">
        <v>2350</v>
      </c>
      <c r="E103" s="70">
        <f t="shared" si="2"/>
        <v>0</v>
      </c>
      <c r="F103" s="70">
        <v>6.73</v>
      </c>
      <c r="G103" s="70">
        <f t="shared" si="3"/>
        <v>0</v>
      </c>
      <c r="H103" s="70"/>
      <c r="I103" s="168"/>
      <c r="J103" s="75"/>
      <c r="K103" s="70">
        <f>окт.23!K103+ноя.23!H103-ноя.23!G103</f>
        <v>-6474.2600000000011</v>
      </c>
      <c r="L103" s="86"/>
    </row>
    <row r="104" spans="1:12">
      <c r="A104" s="138"/>
      <c r="B104" s="120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окт.23!K104+ноя.23!H104-ноя.23!G104</f>
        <v>0</v>
      </c>
      <c r="L104" s="86"/>
    </row>
    <row r="105" spans="1:12" s="76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окт.23!K105+ноя.23!H105-ноя.23!G105</f>
        <v>0</v>
      </c>
      <c r="L105" s="86"/>
    </row>
    <row r="106" spans="1:12">
      <c r="A106" s="138"/>
      <c r="B106" s="120">
        <v>101</v>
      </c>
      <c r="C106" s="69">
        <v>51451</v>
      </c>
      <c r="D106" s="69">
        <v>53289</v>
      </c>
      <c r="E106" s="70">
        <f t="shared" si="2"/>
        <v>1838</v>
      </c>
      <c r="F106" s="112">
        <v>4.71</v>
      </c>
      <c r="G106" s="70">
        <f t="shared" si="3"/>
        <v>8656.98</v>
      </c>
      <c r="H106" s="70">
        <v>10000</v>
      </c>
      <c r="I106" s="168">
        <v>105503</v>
      </c>
      <c r="J106" s="75">
        <v>45250</v>
      </c>
      <c r="K106" s="70">
        <f>окт.23!K106+ноя.23!H106-ноя.23!G106</f>
        <v>3915.0699999999997</v>
      </c>
      <c r="L106" s="86"/>
    </row>
    <row r="107" spans="1:12">
      <c r="A107" s="138"/>
      <c r="B107" s="130">
        <v>102</v>
      </c>
      <c r="C107" s="69">
        <v>88180</v>
      </c>
      <c r="D107" s="69">
        <v>89128</v>
      </c>
      <c r="E107" s="70">
        <f t="shared" si="2"/>
        <v>948</v>
      </c>
      <c r="F107" s="112">
        <v>4.71</v>
      </c>
      <c r="G107" s="70">
        <f t="shared" si="3"/>
        <v>4465.08</v>
      </c>
      <c r="H107" s="70"/>
      <c r="I107" s="168"/>
      <c r="J107" s="75"/>
      <c r="K107" s="70">
        <f>окт.23!K107+ноя.23!H107-ноя.23!G107</f>
        <v>-32122.199999999997</v>
      </c>
      <c r="L107" s="86"/>
    </row>
    <row r="108" spans="1:12">
      <c r="A108" s="138"/>
      <c r="B108" s="120">
        <v>103</v>
      </c>
      <c r="C108" s="69">
        <v>32653</v>
      </c>
      <c r="D108" s="69">
        <v>33558</v>
      </c>
      <c r="E108" s="70">
        <f t="shared" si="2"/>
        <v>905</v>
      </c>
      <c r="F108" s="112">
        <v>4.71</v>
      </c>
      <c r="G108" s="70">
        <f t="shared" si="3"/>
        <v>4262.55</v>
      </c>
      <c r="H108" s="70">
        <v>5026.83</v>
      </c>
      <c r="I108" s="168">
        <v>215643</v>
      </c>
      <c r="J108" s="75">
        <v>45245</v>
      </c>
      <c r="K108" s="70">
        <f>окт.23!K108+ноя.23!H108-ноя.23!G108</f>
        <v>8605.2099999999991</v>
      </c>
      <c r="L108" s="86"/>
    </row>
    <row r="109" spans="1:12">
      <c r="A109" s="138"/>
      <c r="B109" s="120">
        <v>104</v>
      </c>
      <c r="C109" s="69"/>
      <c r="D109" s="69"/>
      <c r="E109" s="70">
        <f t="shared" si="2"/>
        <v>0</v>
      </c>
      <c r="F109" s="70">
        <v>6.73</v>
      </c>
      <c r="G109" s="70">
        <f t="shared" si="3"/>
        <v>0</v>
      </c>
      <c r="H109" s="70"/>
      <c r="I109" s="168"/>
      <c r="J109" s="75"/>
      <c r="K109" s="70">
        <f>окт.23!K109+ноя.23!H109-ноя.23!G109</f>
        <v>0</v>
      </c>
      <c r="L109" s="86"/>
    </row>
    <row r="110" spans="1:12">
      <c r="A110" s="138"/>
      <c r="B110" s="120">
        <v>105</v>
      </c>
      <c r="C110" s="69">
        <v>578</v>
      </c>
      <c r="D110" s="69">
        <v>578</v>
      </c>
      <c r="E110" s="70">
        <f t="shared" si="2"/>
        <v>0</v>
      </c>
      <c r="F110" s="70">
        <v>6.73</v>
      </c>
      <c r="G110" s="70">
        <f t="shared" si="3"/>
        <v>0</v>
      </c>
      <c r="H110" s="70"/>
      <c r="I110" s="168"/>
      <c r="J110" s="75"/>
      <c r="K110" s="70">
        <f>окт.23!K110+ноя.23!H110-ноя.23!G110</f>
        <v>525.79999999999995</v>
      </c>
      <c r="L110" s="86"/>
    </row>
    <row r="111" spans="1:12">
      <c r="A111" s="138"/>
      <c r="B111" s="120">
        <v>106</v>
      </c>
      <c r="C111" s="69"/>
      <c r="D111" s="69"/>
      <c r="E111" s="70">
        <f t="shared" si="2"/>
        <v>0</v>
      </c>
      <c r="F111" s="70">
        <v>6.73</v>
      </c>
      <c r="G111" s="70">
        <f t="shared" si="3"/>
        <v>0</v>
      </c>
      <c r="H111" s="70"/>
      <c r="I111" s="168"/>
      <c r="J111" s="75"/>
      <c r="K111" s="70">
        <f>окт.23!K111+ноя.23!H111-ноя.23!G111</f>
        <v>0</v>
      </c>
      <c r="L111" s="86"/>
    </row>
    <row r="112" spans="1:12">
      <c r="A112" s="138"/>
      <c r="B112" s="120">
        <v>107</v>
      </c>
      <c r="C112" s="69"/>
      <c r="D112" s="69"/>
      <c r="E112" s="70">
        <f t="shared" si="2"/>
        <v>0</v>
      </c>
      <c r="F112" s="70">
        <v>6.73</v>
      </c>
      <c r="G112" s="70">
        <f t="shared" si="3"/>
        <v>0</v>
      </c>
      <c r="H112" s="70"/>
      <c r="I112" s="168"/>
      <c r="J112" s="75"/>
      <c r="K112" s="70">
        <f>окт.23!K112+ноя.23!H112-ноя.23!G112</f>
        <v>0</v>
      </c>
      <c r="L112" s="86"/>
    </row>
    <row r="113" spans="1:12">
      <c r="A113" s="138"/>
      <c r="B113" s="120">
        <v>108</v>
      </c>
      <c r="C113" s="69"/>
      <c r="D113" s="69"/>
      <c r="E113" s="70">
        <f t="shared" si="2"/>
        <v>0</v>
      </c>
      <c r="F113" s="70">
        <v>6.73</v>
      </c>
      <c r="G113" s="70">
        <f t="shared" si="3"/>
        <v>0</v>
      </c>
      <c r="H113" s="70"/>
      <c r="I113" s="168"/>
      <c r="J113" s="75"/>
      <c r="K113" s="70">
        <f>окт.23!K113+ноя.23!H113-ноя.23!G113</f>
        <v>0</v>
      </c>
      <c r="L113" s="86"/>
    </row>
    <row r="114" spans="1:12">
      <c r="A114" s="138"/>
      <c r="B114" s="120">
        <v>109</v>
      </c>
      <c r="C114" s="69"/>
      <c r="D114" s="69"/>
      <c r="E114" s="70">
        <f t="shared" si="2"/>
        <v>0</v>
      </c>
      <c r="F114" s="70">
        <v>6.73</v>
      </c>
      <c r="G114" s="70">
        <f t="shared" si="3"/>
        <v>0</v>
      </c>
      <c r="H114" s="70"/>
      <c r="I114" s="168"/>
      <c r="J114" s="75"/>
      <c r="K114" s="70">
        <f>окт.23!K114+ноя.23!H114-ноя.23!G114</f>
        <v>0</v>
      </c>
      <c r="L114" s="86"/>
    </row>
    <row r="115" spans="1:12">
      <c r="A115" s="140"/>
      <c r="B115" s="120">
        <v>110</v>
      </c>
      <c r="C115" s="69">
        <v>7061</v>
      </c>
      <c r="D115" s="69">
        <v>7061</v>
      </c>
      <c r="E115" s="70">
        <f t="shared" si="2"/>
        <v>0</v>
      </c>
      <c r="F115" s="70">
        <v>6.73</v>
      </c>
      <c r="G115" s="70">
        <f t="shared" si="3"/>
        <v>0</v>
      </c>
      <c r="H115" s="70"/>
      <c r="I115" s="168"/>
      <c r="J115" s="75"/>
      <c r="K115" s="70">
        <f>окт.23!K115+ноя.23!H115-ноя.23!G115</f>
        <v>-236.34000000000003</v>
      </c>
      <c r="L115" s="86"/>
    </row>
    <row r="116" spans="1:12">
      <c r="A116" s="138"/>
      <c r="B116" s="120">
        <v>111</v>
      </c>
      <c r="C116" s="69">
        <v>18407</v>
      </c>
      <c r="D116" s="69">
        <v>18432</v>
      </c>
      <c r="E116" s="70">
        <f t="shared" si="2"/>
        <v>25</v>
      </c>
      <c r="F116" s="70">
        <v>6.73</v>
      </c>
      <c r="G116" s="70">
        <f t="shared" si="3"/>
        <v>168.25</v>
      </c>
      <c r="H116" s="70"/>
      <c r="I116" s="168"/>
      <c r="J116" s="75"/>
      <c r="K116" s="70">
        <f>окт.23!K116+ноя.23!H116-ноя.23!G116</f>
        <v>-2463.1800000000003</v>
      </c>
      <c r="L116" s="86"/>
    </row>
    <row r="117" spans="1:12">
      <c r="A117" s="138"/>
      <c r="B117" s="120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70">
        <f t="shared" si="3"/>
        <v>0</v>
      </c>
      <c r="H117" s="70"/>
      <c r="I117" s="168"/>
      <c r="J117" s="75"/>
      <c r="K117" s="70">
        <f>окт.23!K117+ноя.23!H117-ноя.23!G117</f>
        <v>0</v>
      </c>
      <c r="L117" s="86"/>
    </row>
    <row r="118" spans="1:12">
      <c r="A118" s="138"/>
      <c r="B118" s="120">
        <v>113</v>
      </c>
      <c r="C118" s="69">
        <v>2115</v>
      </c>
      <c r="D118" s="69">
        <v>2533</v>
      </c>
      <c r="E118" s="70">
        <f t="shared" si="2"/>
        <v>418</v>
      </c>
      <c r="F118" s="70">
        <v>6.73</v>
      </c>
      <c r="G118" s="70">
        <f t="shared" si="3"/>
        <v>2813.1400000000003</v>
      </c>
      <c r="H118" s="70"/>
      <c r="I118" s="168"/>
      <c r="J118" s="75"/>
      <c r="K118" s="70">
        <f>окт.23!K118+ноя.23!H118-ноя.23!G118</f>
        <v>-6857.8700000000008</v>
      </c>
      <c r="L118" s="86"/>
    </row>
    <row r="119" spans="1:12">
      <c r="A119" s="138"/>
      <c r="B119" s="120">
        <v>114</v>
      </c>
      <c r="C119" s="69"/>
      <c r="D119" s="69"/>
      <c r="E119" s="70">
        <f t="shared" si="2"/>
        <v>0</v>
      </c>
      <c r="F119" s="70">
        <v>6.73</v>
      </c>
      <c r="G119" s="70">
        <f t="shared" si="3"/>
        <v>0</v>
      </c>
      <c r="H119" s="70"/>
      <c r="I119" s="168"/>
      <c r="J119" s="75"/>
      <c r="K119" s="70">
        <f>окт.23!K119+ноя.23!H119-ноя.23!G119</f>
        <v>0</v>
      </c>
      <c r="L119" s="86"/>
    </row>
    <row r="120" spans="1:12">
      <c r="A120" s="22"/>
      <c r="B120" s="120">
        <v>116</v>
      </c>
      <c r="C120" s="69">
        <v>120470</v>
      </c>
      <c r="D120" s="69">
        <v>121730</v>
      </c>
      <c r="E120" s="70">
        <f t="shared" si="2"/>
        <v>1260</v>
      </c>
      <c r="F120" s="112">
        <v>4.71</v>
      </c>
      <c r="G120" s="70">
        <f t="shared" si="3"/>
        <v>5934.6</v>
      </c>
      <c r="H120" s="70"/>
      <c r="I120" s="168"/>
      <c r="J120" s="75"/>
      <c r="K120" s="70">
        <f>окт.23!K120+ноя.23!H120-ноя.23!G120</f>
        <v>8765.6999999999989</v>
      </c>
      <c r="L120" s="86">
        <v>14954132</v>
      </c>
    </row>
    <row r="121" spans="1:12">
      <c r="A121" s="138"/>
      <c r="B121" s="120">
        <v>117</v>
      </c>
      <c r="C121" s="69">
        <v>39010</v>
      </c>
      <c r="D121" s="69">
        <v>39910</v>
      </c>
      <c r="E121" s="70">
        <f t="shared" si="2"/>
        <v>900</v>
      </c>
      <c r="F121" s="70">
        <v>6.73</v>
      </c>
      <c r="G121" s="70">
        <f t="shared" si="3"/>
        <v>6057</v>
      </c>
      <c r="H121" s="70"/>
      <c r="I121" s="168"/>
      <c r="J121" s="75"/>
      <c r="K121" s="70">
        <f>окт.23!K121+ноя.23!H121-ноя.23!G121</f>
        <v>43462.83</v>
      </c>
      <c r="L121" s="86"/>
    </row>
    <row r="122" spans="1:12">
      <c r="A122" s="138"/>
      <c r="B122" s="120">
        <v>118</v>
      </c>
      <c r="C122" s="69">
        <v>25973</v>
      </c>
      <c r="D122" s="69">
        <v>25973</v>
      </c>
      <c r="E122" s="70">
        <f t="shared" si="2"/>
        <v>0</v>
      </c>
      <c r="F122" s="70">
        <v>6.73</v>
      </c>
      <c r="G122" s="70">
        <f t="shared" si="3"/>
        <v>0</v>
      </c>
      <c r="H122" s="70"/>
      <c r="I122" s="168"/>
      <c r="J122" s="75"/>
      <c r="K122" s="70">
        <f>окт.23!K122+ноя.23!H122-ноя.23!G122</f>
        <v>-21921.170000000002</v>
      </c>
      <c r="L122" s="86"/>
    </row>
    <row r="123" spans="1:12">
      <c r="A123" s="138"/>
      <c r="B123" s="120">
        <v>120</v>
      </c>
      <c r="C123" s="69">
        <v>1660</v>
      </c>
      <c r="D123" s="69">
        <v>1660</v>
      </c>
      <c r="E123" s="70">
        <f t="shared" si="2"/>
        <v>0</v>
      </c>
      <c r="F123" s="70">
        <v>6.73</v>
      </c>
      <c r="G123" s="70">
        <f t="shared" si="3"/>
        <v>0</v>
      </c>
      <c r="H123" s="70"/>
      <c r="I123" s="168"/>
      <c r="J123" s="75"/>
      <c r="K123" s="70">
        <f>окт.23!K123+ноя.23!H123-ноя.23!G123</f>
        <v>-6258.9000000000005</v>
      </c>
      <c r="L123" s="86"/>
    </row>
    <row r="124" spans="1:12">
      <c r="A124" s="138"/>
      <c r="B124" s="120">
        <v>121</v>
      </c>
      <c r="C124" s="69"/>
      <c r="D124" s="69"/>
      <c r="E124" s="70">
        <f t="shared" si="2"/>
        <v>0</v>
      </c>
      <c r="F124" s="70">
        <v>6.73</v>
      </c>
      <c r="G124" s="70">
        <f t="shared" si="3"/>
        <v>0</v>
      </c>
      <c r="H124" s="70"/>
      <c r="I124" s="168"/>
      <c r="J124" s="75"/>
      <c r="K124" s="70">
        <f>окт.23!K124+ноя.23!H124-ноя.23!G124</f>
        <v>0</v>
      </c>
      <c r="L124" s="86"/>
    </row>
    <row r="125" spans="1:12">
      <c r="A125" s="138"/>
      <c r="B125" s="120">
        <v>122</v>
      </c>
      <c r="C125" s="69">
        <v>3809</v>
      </c>
      <c r="D125" s="69">
        <v>4752</v>
      </c>
      <c r="E125" s="70">
        <f t="shared" si="2"/>
        <v>943</v>
      </c>
      <c r="F125" s="70">
        <v>6.73</v>
      </c>
      <c r="G125" s="70">
        <f t="shared" si="3"/>
        <v>6346.39</v>
      </c>
      <c r="H125" s="70"/>
      <c r="I125" s="168"/>
      <c r="J125" s="75"/>
      <c r="K125" s="70">
        <f>окт.23!K125+ноя.23!H125-ноя.23!G125</f>
        <v>-9974.2300000000014</v>
      </c>
      <c r="L125" s="86"/>
    </row>
    <row r="126" spans="1:12">
      <c r="A126" s="138"/>
      <c r="B126" s="120">
        <v>123</v>
      </c>
      <c r="C126" s="69"/>
      <c r="D126" s="69"/>
      <c r="E126" s="70">
        <f t="shared" si="2"/>
        <v>0</v>
      </c>
      <c r="F126" s="70">
        <v>6.73</v>
      </c>
      <c r="G126" s="70">
        <f t="shared" si="3"/>
        <v>0</v>
      </c>
      <c r="H126" s="70"/>
      <c r="I126" s="168"/>
      <c r="J126" s="75"/>
      <c r="K126" s="70">
        <f>окт.23!K126+ноя.23!H126-ноя.23!G126</f>
        <v>0</v>
      </c>
      <c r="L126" s="86"/>
    </row>
    <row r="127" spans="1:12">
      <c r="A127" s="138"/>
      <c r="B127" s="120">
        <v>124</v>
      </c>
      <c r="C127" s="69">
        <v>5</v>
      </c>
      <c r="D127" s="69">
        <v>632</v>
      </c>
      <c r="E127" s="70">
        <f t="shared" si="2"/>
        <v>627</v>
      </c>
      <c r="F127" s="70">
        <v>6.73</v>
      </c>
      <c r="G127" s="70">
        <f t="shared" si="3"/>
        <v>4219.71</v>
      </c>
      <c r="H127" s="70"/>
      <c r="I127" s="168"/>
      <c r="J127" s="75"/>
      <c r="K127" s="70">
        <f>окт.23!K127+ноя.23!H127-ноя.23!G127</f>
        <v>-4246.63</v>
      </c>
      <c r="L127" s="86"/>
    </row>
    <row r="128" spans="1:12">
      <c r="A128" s="25"/>
      <c r="B128" s="120">
        <v>125</v>
      </c>
      <c r="C128" s="69">
        <v>1038</v>
      </c>
      <c r="D128" s="69">
        <v>1038</v>
      </c>
      <c r="E128" s="70">
        <f t="shared" si="2"/>
        <v>0</v>
      </c>
      <c r="F128" s="70">
        <v>6.73</v>
      </c>
      <c r="G128" s="70">
        <f t="shared" si="3"/>
        <v>0</v>
      </c>
      <c r="H128" s="70"/>
      <c r="I128" s="168"/>
      <c r="J128" s="75"/>
      <c r="K128" s="70">
        <f>окт.23!K128+ноя.23!H128-ноя.23!G128</f>
        <v>2.3699999999999193</v>
      </c>
      <c r="L128" s="86"/>
    </row>
    <row r="129" spans="1:12">
      <c r="A129" s="138"/>
      <c r="B129" s="120">
        <v>126</v>
      </c>
      <c r="C129" s="69"/>
      <c r="D129" s="69"/>
      <c r="E129" s="70">
        <f t="shared" si="2"/>
        <v>0</v>
      </c>
      <c r="F129" s="70">
        <v>6.73</v>
      </c>
      <c r="G129" s="70">
        <f t="shared" si="3"/>
        <v>0</v>
      </c>
      <c r="H129" s="70"/>
      <c r="I129" s="168"/>
      <c r="J129" s="75"/>
      <c r="K129" s="70">
        <f>окт.23!K129+ноя.23!H129-ноя.23!G129</f>
        <v>0</v>
      </c>
      <c r="L129" s="86"/>
    </row>
    <row r="130" spans="1:12">
      <c r="A130" s="138"/>
      <c r="B130" s="120" t="s">
        <v>30</v>
      </c>
      <c r="C130" s="69">
        <v>18655</v>
      </c>
      <c r="D130" s="69">
        <v>19450</v>
      </c>
      <c r="E130" s="70">
        <f t="shared" si="2"/>
        <v>795</v>
      </c>
      <c r="F130" s="112">
        <v>4.71</v>
      </c>
      <c r="G130" s="70">
        <f t="shared" si="3"/>
        <v>3744.45</v>
      </c>
      <c r="H130" s="70"/>
      <c r="I130" s="168"/>
      <c r="J130" s="75"/>
      <c r="K130" s="70">
        <f>окт.23!K130+ноя.23!H130-ноя.23!G130</f>
        <v>4456.5700000000024</v>
      </c>
      <c r="L130" s="86"/>
    </row>
    <row r="131" spans="1:12">
      <c r="A131" s="138"/>
      <c r="B131" s="120" t="s">
        <v>23</v>
      </c>
      <c r="C131" s="69">
        <v>8984</v>
      </c>
      <c r="D131" s="69">
        <v>8985</v>
      </c>
      <c r="E131" s="70">
        <f t="shared" si="2"/>
        <v>1</v>
      </c>
      <c r="F131" s="112">
        <v>4.71</v>
      </c>
      <c r="G131" s="70">
        <f t="shared" si="3"/>
        <v>4.71</v>
      </c>
      <c r="H131" s="70"/>
      <c r="I131" s="168"/>
      <c r="J131" s="75"/>
      <c r="K131" s="70">
        <f>окт.23!K131+ноя.23!H131-ноя.23!G131</f>
        <v>733.52</v>
      </c>
      <c r="L131" s="86"/>
    </row>
    <row r="132" spans="1:12">
      <c r="A132" s="138"/>
      <c r="B132" s="120">
        <v>129</v>
      </c>
      <c r="C132" s="69">
        <v>6204</v>
      </c>
      <c r="D132" s="69">
        <v>6204</v>
      </c>
      <c r="E132" s="70">
        <f t="shared" si="2"/>
        <v>0</v>
      </c>
      <c r="F132" s="70">
        <v>6.73</v>
      </c>
      <c r="G132" s="70">
        <f t="shared" si="3"/>
        <v>0</v>
      </c>
      <c r="H132" s="70"/>
      <c r="I132" s="168"/>
      <c r="J132" s="75"/>
      <c r="K132" s="70">
        <f>окт.23!K132+ноя.23!H132-ноя.23!G132</f>
        <v>2338.8799999999997</v>
      </c>
      <c r="L132" s="86"/>
    </row>
    <row r="133" spans="1:12">
      <c r="A133" s="138"/>
      <c r="B133" s="120">
        <v>130</v>
      </c>
      <c r="C133" s="69"/>
      <c r="D133" s="69"/>
      <c r="E133" s="70">
        <f t="shared" si="2"/>
        <v>0</v>
      </c>
      <c r="F133" s="70">
        <v>6.73</v>
      </c>
      <c r="G133" s="70">
        <f t="shared" si="3"/>
        <v>0</v>
      </c>
      <c r="H133" s="70"/>
      <c r="I133" s="168"/>
      <c r="J133" s="75"/>
      <c r="K133" s="70">
        <f>окт.23!K133+ноя.23!H133-ноя.23!G133</f>
        <v>0</v>
      </c>
      <c r="L133" s="86"/>
    </row>
    <row r="134" spans="1:12">
      <c r="A134" s="138"/>
      <c r="B134" s="120">
        <v>131</v>
      </c>
      <c r="C134" s="69"/>
      <c r="D134" s="69"/>
      <c r="E134" s="70">
        <f t="shared" si="2"/>
        <v>0</v>
      </c>
      <c r="F134" s="70">
        <v>6.73</v>
      </c>
      <c r="G134" s="70">
        <f t="shared" si="3"/>
        <v>0</v>
      </c>
      <c r="H134" s="70"/>
      <c r="I134" s="168"/>
      <c r="J134" s="75"/>
      <c r="K134" s="70">
        <f>окт.23!K134+ноя.23!H134-ноя.23!G134</f>
        <v>0</v>
      </c>
      <c r="L134" s="86"/>
    </row>
    <row r="135" spans="1:12">
      <c r="A135" s="138"/>
      <c r="B135" s="120">
        <v>132</v>
      </c>
      <c r="C135" s="69"/>
      <c r="D135" s="69"/>
      <c r="E135" s="70">
        <f t="shared" si="2"/>
        <v>0</v>
      </c>
      <c r="F135" s="70">
        <v>6.73</v>
      </c>
      <c r="G135" s="70">
        <f t="shared" si="3"/>
        <v>0</v>
      </c>
      <c r="H135" s="70"/>
      <c r="I135" s="168"/>
      <c r="J135" s="75"/>
      <c r="K135" s="70">
        <f>окт.23!K135+ноя.23!H135-ноя.23!G135</f>
        <v>0</v>
      </c>
      <c r="L135" s="86"/>
    </row>
    <row r="136" spans="1:12">
      <c r="A136" s="138"/>
      <c r="B136" s="120">
        <v>133</v>
      </c>
      <c r="C136" s="69"/>
      <c r="D136" s="69"/>
      <c r="E136" s="70">
        <f t="shared" si="2"/>
        <v>0</v>
      </c>
      <c r="F136" s="70">
        <v>6.73</v>
      </c>
      <c r="G136" s="70">
        <f t="shared" si="3"/>
        <v>0</v>
      </c>
      <c r="H136" s="70"/>
      <c r="I136" s="168"/>
      <c r="J136" s="75"/>
      <c r="K136" s="70">
        <f>окт.23!K136+ноя.23!H136-ноя.23!G136</f>
        <v>0</v>
      </c>
      <c r="L136" s="86"/>
    </row>
    <row r="137" spans="1:12">
      <c r="A137" s="138"/>
      <c r="B137" s="120">
        <v>134</v>
      </c>
      <c r="C137" s="69">
        <v>1</v>
      </c>
      <c r="D137" s="69">
        <v>330</v>
      </c>
      <c r="E137" s="70">
        <f t="shared" si="2"/>
        <v>329</v>
      </c>
      <c r="F137" s="70">
        <v>6.73</v>
      </c>
      <c r="G137" s="70">
        <f t="shared" si="3"/>
        <v>2214.17</v>
      </c>
      <c r="H137" s="70"/>
      <c r="I137" s="168"/>
      <c r="J137" s="75"/>
      <c r="K137" s="70">
        <f>окт.23!K137+ноя.23!H137-ноя.23!G137</f>
        <v>-2214.17</v>
      </c>
      <c r="L137" s="86"/>
    </row>
    <row r="138" spans="1:12">
      <c r="A138" s="138"/>
      <c r="B138" s="130">
        <v>135</v>
      </c>
      <c r="C138" s="69">
        <v>45120</v>
      </c>
      <c r="D138" s="69">
        <v>46027</v>
      </c>
      <c r="E138" s="70">
        <f t="shared" si="2"/>
        <v>907</v>
      </c>
      <c r="F138" s="112">
        <v>4.71</v>
      </c>
      <c r="G138" s="70">
        <f t="shared" si="3"/>
        <v>4271.97</v>
      </c>
      <c r="H138" s="70">
        <v>5000</v>
      </c>
      <c r="I138" s="168">
        <v>244613</v>
      </c>
      <c r="J138" s="75">
        <v>45252</v>
      </c>
      <c r="K138" s="70">
        <f>окт.23!K138+ноя.23!H138-ноя.23!G138</f>
        <v>888.16000000000167</v>
      </c>
      <c r="L138" s="86"/>
    </row>
    <row r="139" spans="1:12">
      <c r="A139" s="138"/>
      <c r="B139" s="120">
        <v>136</v>
      </c>
      <c r="C139" s="69"/>
      <c r="D139" s="69"/>
      <c r="E139" s="70">
        <f t="shared" ref="E139:E202" si="4">D139-C139</f>
        <v>0</v>
      </c>
      <c r="F139" s="70">
        <v>6.73</v>
      </c>
      <c r="G139" s="70">
        <f t="shared" ref="G139:G202" si="5">F139*E139</f>
        <v>0</v>
      </c>
      <c r="H139" s="70"/>
      <c r="I139" s="168"/>
      <c r="J139" s="75"/>
      <c r="K139" s="70">
        <f>окт.23!K139+ноя.23!H139-ноя.23!G139</f>
        <v>0</v>
      </c>
      <c r="L139" s="86"/>
    </row>
    <row r="140" spans="1:12">
      <c r="A140" s="138"/>
      <c r="B140" s="120">
        <v>137</v>
      </c>
      <c r="C140" s="69">
        <v>1204</v>
      </c>
      <c r="D140" s="69">
        <v>1214</v>
      </c>
      <c r="E140" s="70">
        <f t="shared" si="4"/>
        <v>10</v>
      </c>
      <c r="F140" s="70">
        <v>6.73</v>
      </c>
      <c r="G140" s="70">
        <f t="shared" si="5"/>
        <v>67.300000000000011</v>
      </c>
      <c r="H140" s="70">
        <v>200</v>
      </c>
      <c r="I140" s="168">
        <v>522824</v>
      </c>
      <c r="J140" s="75">
        <v>45247</v>
      </c>
      <c r="K140" s="70">
        <f>окт.23!K140+ноя.23!H140-ноя.23!G140</f>
        <v>-74.820000000000164</v>
      </c>
      <c r="L140" s="86"/>
    </row>
    <row r="141" spans="1:12">
      <c r="A141" s="22"/>
      <c r="B141" s="130">
        <v>138</v>
      </c>
      <c r="C141" s="69">
        <v>49295</v>
      </c>
      <c r="D141" s="69">
        <v>50139</v>
      </c>
      <c r="E141" s="70">
        <f t="shared" si="4"/>
        <v>844</v>
      </c>
      <c r="F141" s="112">
        <v>4.71</v>
      </c>
      <c r="G141" s="70">
        <f t="shared" si="5"/>
        <v>3975.24</v>
      </c>
      <c r="H141" s="70"/>
      <c r="I141" s="168"/>
      <c r="J141" s="75"/>
      <c r="K141" s="70">
        <f>окт.23!K141+ноя.23!H141-ноя.23!G141</f>
        <v>15252.850000000004</v>
      </c>
      <c r="L141" s="86">
        <v>14957047</v>
      </c>
    </row>
    <row r="142" spans="1:12">
      <c r="A142" s="22"/>
      <c r="B142" s="120">
        <v>139</v>
      </c>
      <c r="C142" s="69"/>
      <c r="D142" s="69"/>
      <c r="E142" s="70">
        <f t="shared" si="4"/>
        <v>0</v>
      </c>
      <c r="F142" s="70">
        <v>6.73</v>
      </c>
      <c r="G142" s="70">
        <f t="shared" si="5"/>
        <v>0</v>
      </c>
      <c r="H142" s="70"/>
      <c r="I142" s="168"/>
      <c r="J142" s="75"/>
      <c r="K142" s="70">
        <f>окт.23!K142+ноя.23!H142-ноя.23!G142</f>
        <v>0</v>
      </c>
      <c r="L142" s="86"/>
    </row>
    <row r="143" spans="1:12">
      <c r="A143" s="138"/>
      <c r="B143" s="120">
        <v>140</v>
      </c>
      <c r="C143" s="69">
        <v>4658</v>
      </c>
      <c r="D143" s="69">
        <v>4658</v>
      </c>
      <c r="E143" s="70">
        <f t="shared" si="4"/>
        <v>0</v>
      </c>
      <c r="F143" s="112">
        <v>4.71</v>
      </c>
      <c r="G143" s="70">
        <f t="shared" si="5"/>
        <v>0</v>
      </c>
      <c r="H143" s="70"/>
      <c r="I143" s="168"/>
      <c r="J143" s="75"/>
      <c r="K143" s="70">
        <f>окт.23!K143+ноя.23!H143-ноя.23!G143</f>
        <v>119.97000000000007</v>
      </c>
      <c r="L143" s="86"/>
    </row>
    <row r="144" spans="1:12">
      <c r="A144" s="138"/>
      <c r="B144" s="120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70">
        <f t="shared" si="5"/>
        <v>0</v>
      </c>
      <c r="H144" s="70"/>
      <c r="I144" s="168"/>
      <c r="J144" s="75"/>
      <c r="K144" s="70">
        <f>окт.23!K144+ноя.23!H144-ноя.23!G144</f>
        <v>-935.47</v>
      </c>
      <c r="L144" s="86"/>
    </row>
    <row r="145" spans="1:12">
      <c r="A145" s="138"/>
      <c r="B145" s="120">
        <v>142</v>
      </c>
      <c r="C145" s="69"/>
      <c r="D145" s="69"/>
      <c r="E145" s="70">
        <f t="shared" si="4"/>
        <v>0</v>
      </c>
      <c r="F145" s="70">
        <v>6.73</v>
      </c>
      <c r="G145" s="70">
        <f t="shared" si="5"/>
        <v>0</v>
      </c>
      <c r="H145" s="70"/>
      <c r="I145" s="168"/>
      <c r="J145" s="75"/>
      <c r="K145" s="70">
        <f>окт.23!K145+ноя.23!H145-ноя.23!G145</f>
        <v>0</v>
      </c>
      <c r="L145" s="86"/>
    </row>
    <row r="146" spans="1:12">
      <c r="A146" s="138"/>
      <c r="B146" s="120">
        <v>143</v>
      </c>
      <c r="C146" s="69">
        <v>6532</v>
      </c>
      <c r="D146" s="69">
        <v>6532</v>
      </c>
      <c r="E146" s="70">
        <f t="shared" si="4"/>
        <v>0</v>
      </c>
      <c r="F146" s="112">
        <v>4.71</v>
      </c>
      <c r="G146" s="70">
        <f t="shared" si="5"/>
        <v>0</v>
      </c>
      <c r="H146" s="70"/>
      <c r="I146" s="168"/>
      <c r="J146" s="75"/>
      <c r="K146" s="70">
        <f>окт.23!K146+ноя.23!H146-ноя.23!G146</f>
        <v>-450.94999999999982</v>
      </c>
      <c r="L146" s="86"/>
    </row>
    <row r="147" spans="1:12">
      <c r="A147" s="138"/>
      <c r="B147" s="120">
        <v>144</v>
      </c>
      <c r="C147" s="69">
        <v>4221</v>
      </c>
      <c r="D147" s="69">
        <v>4224</v>
      </c>
      <c r="E147" s="70">
        <f t="shared" si="4"/>
        <v>3</v>
      </c>
      <c r="F147" s="70">
        <v>6.73</v>
      </c>
      <c r="G147" s="70">
        <f t="shared" si="5"/>
        <v>20.190000000000001</v>
      </c>
      <c r="H147" s="70"/>
      <c r="I147" s="168"/>
      <c r="J147" s="75"/>
      <c r="K147" s="70">
        <f>окт.23!K147+ноя.23!H147-ноя.23!G147</f>
        <v>-6770.38</v>
      </c>
      <c r="L147" s="86"/>
    </row>
    <row r="148" spans="1:12">
      <c r="A148" s="138"/>
      <c r="B148" s="120">
        <v>145</v>
      </c>
      <c r="C148" s="69"/>
      <c r="D148" s="69"/>
      <c r="E148" s="70">
        <f t="shared" si="4"/>
        <v>0</v>
      </c>
      <c r="F148" s="70">
        <v>6.73</v>
      </c>
      <c r="G148" s="70">
        <f t="shared" si="5"/>
        <v>0</v>
      </c>
      <c r="H148" s="70"/>
      <c r="I148" s="168"/>
      <c r="J148" s="75"/>
      <c r="K148" s="70">
        <f>окт.23!K148+ноя.23!H148-ноя.23!G148</f>
        <v>0</v>
      </c>
      <c r="L148" s="86"/>
    </row>
    <row r="149" spans="1:12">
      <c r="A149" s="138"/>
      <c r="B149" s="120">
        <v>146</v>
      </c>
      <c r="C149" s="69"/>
      <c r="D149" s="69"/>
      <c r="E149" s="70">
        <f t="shared" si="4"/>
        <v>0</v>
      </c>
      <c r="F149" s="70">
        <v>6.73</v>
      </c>
      <c r="G149" s="70">
        <f t="shared" si="5"/>
        <v>0</v>
      </c>
      <c r="H149" s="70"/>
      <c r="I149" s="168"/>
      <c r="J149" s="75"/>
      <c r="K149" s="70">
        <f>окт.23!K149+ноя.23!H149-ноя.23!G149</f>
        <v>0</v>
      </c>
      <c r="L149" s="86"/>
    </row>
    <row r="150" spans="1:12">
      <c r="A150" s="138"/>
      <c r="B150" s="120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70">
        <f t="shared" si="5"/>
        <v>0</v>
      </c>
      <c r="H150" s="70"/>
      <c r="I150" s="168"/>
      <c r="J150" s="75"/>
      <c r="K150" s="70">
        <f>окт.23!K150+ноя.23!H150-ноя.23!G150</f>
        <v>0</v>
      </c>
      <c r="L150" s="86"/>
    </row>
    <row r="151" spans="1:12">
      <c r="A151" s="138"/>
      <c r="B151" s="147" t="s">
        <v>32</v>
      </c>
      <c r="C151" s="69">
        <v>22965</v>
      </c>
      <c r="D151" s="69">
        <v>23414</v>
      </c>
      <c r="E151" s="70">
        <f t="shared" si="4"/>
        <v>449</v>
      </c>
      <c r="F151" s="70">
        <v>6.73</v>
      </c>
      <c r="G151" s="70">
        <f t="shared" si="5"/>
        <v>3021.77</v>
      </c>
      <c r="H151" s="70"/>
      <c r="I151" s="168"/>
      <c r="J151" s="75"/>
      <c r="K151" s="70">
        <f>окт.23!K151+ноя.23!H151-ноя.23!G151</f>
        <v>6323.8399999999983</v>
      </c>
      <c r="L151" s="86"/>
    </row>
    <row r="152" spans="1:12">
      <c r="A152" s="138"/>
      <c r="B152" s="120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70">
        <f t="shared" si="5"/>
        <v>0</v>
      </c>
      <c r="H152" s="70"/>
      <c r="I152" s="168"/>
      <c r="J152" s="75"/>
      <c r="K152" s="70">
        <f>окт.23!K152+ноя.23!H152-ноя.23!G152</f>
        <v>0</v>
      </c>
      <c r="L152" s="86"/>
    </row>
    <row r="153" spans="1:12">
      <c r="A153" s="138"/>
      <c r="B153" s="120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70">
        <f t="shared" si="5"/>
        <v>0</v>
      </c>
      <c r="H153" s="70"/>
      <c r="I153" s="168"/>
      <c r="J153" s="75"/>
      <c r="K153" s="70">
        <f>окт.23!K153+ноя.23!H153-ноя.23!G153</f>
        <v>0</v>
      </c>
      <c r="L153" s="86"/>
    </row>
    <row r="154" spans="1:12">
      <c r="A154" s="26"/>
      <c r="B154" s="120">
        <v>151</v>
      </c>
      <c r="C154" s="69">
        <v>205</v>
      </c>
      <c r="D154" s="69">
        <v>205</v>
      </c>
      <c r="E154" s="70">
        <f t="shared" si="4"/>
        <v>0</v>
      </c>
      <c r="F154" s="70">
        <v>6.73</v>
      </c>
      <c r="G154" s="70">
        <f t="shared" si="5"/>
        <v>0</v>
      </c>
      <c r="H154" s="70">
        <v>1400</v>
      </c>
      <c r="I154" s="168">
        <v>863502</v>
      </c>
      <c r="J154" s="75">
        <v>45260</v>
      </c>
      <c r="K154" s="70">
        <f>окт.23!K154+ноя.23!H154-ноя.23!G154</f>
        <v>54</v>
      </c>
      <c r="L154" s="86"/>
    </row>
    <row r="155" spans="1:12">
      <c r="A155" s="138"/>
      <c r="B155" s="120">
        <v>152</v>
      </c>
      <c r="C155" s="69">
        <v>1282</v>
      </c>
      <c r="D155" s="69">
        <v>1282</v>
      </c>
      <c r="E155" s="70">
        <f t="shared" si="4"/>
        <v>0</v>
      </c>
      <c r="F155" s="141">
        <v>4.71</v>
      </c>
      <c r="G155" s="70">
        <f t="shared" si="5"/>
        <v>0</v>
      </c>
      <c r="H155" s="70"/>
      <c r="I155" s="168"/>
      <c r="J155" s="75"/>
      <c r="K155" s="70">
        <f>окт.23!K155+ноя.23!H155-ноя.23!G155</f>
        <v>-5593.0000000000009</v>
      </c>
      <c r="L155" s="86"/>
    </row>
    <row r="156" spans="1:12">
      <c r="A156" s="138"/>
      <c r="B156" s="120">
        <v>153</v>
      </c>
      <c r="C156" s="69">
        <v>13156</v>
      </c>
      <c r="D156" s="69">
        <v>13577</v>
      </c>
      <c r="E156" s="70">
        <f t="shared" si="4"/>
        <v>421</v>
      </c>
      <c r="F156" s="141">
        <v>4.71</v>
      </c>
      <c r="G156" s="70">
        <f t="shared" si="5"/>
        <v>1982.91</v>
      </c>
      <c r="H156" s="70"/>
      <c r="I156" s="168"/>
      <c r="J156" s="75"/>
      <c r="K156" s="70">
        <f>окт.23!K156+ноя.23!H156-ноя.23!G156</f>
        <v>14937.2</v>
      </c>
      <c r="L156" s="86"/>
    </row>
    <row r="157" spans="1:12">
      <c r="A157" s="138"/>
      <c r="B157" s="120">
        <v>154</v>
      </c>
      <c r="C157" s="69"/>
      <c r="D157" s="69"/>
      <c r="E157" s="70">
        <f t="shared" si="4"/>
        <v>0</v>
      </c>
      <c r="F157" s="70">
        <v>6.73</v>
      </c>
      <c r="G157" s="70">
        <f t="shared" si="5"/>
        <v>0</v>
      </c>
      <c r="H157" s="70"/>
      <c r="I157" s="168"/>
      <c r="J157" s="75"/>
      <c r="K157" s="70">
        <f>окт.23!K157+ноя.23!H157-ноя.23!G157</f>
        <v>0</v>
      </c>
      <c r="L157" s="86"/>
    </row>
    <row r="158" spans="1:12">
      <c r="A158" s="138"/>
      <c r="B158" s="120">
        <v>155</v>
      </c>
      <c r="C158" s="69">
        <v>1349</v>
      </c>
      <c r="D158" s="69">
        <v>1349</v>
      </c>
      <c r="E158" s="70">
        <f t="shared" si="4"/>
        <v>0</v>
      </c>
      <c r="F158" s="70">
        <v>6.73</v>
      </c>
      <c r="G158" s="70">
        <f t="shared" si="5"/>
        <v>0</v>
      </c>
      <c r="H158" s="70"/>
      <c r="I158" s="168"/>
      <c r="J158" s="75"/>
      <c r="K158" s="70">
        <f>окт.23!K158+ноя.23!H158-ноя.23!G158</f>
        <v>-47.110000000000007</v>
      </c>
      <c r="L158" s="86"/>
    </row>
    <row r="159" spans="1:12">
      <c r="A159" s="138"/>
      <c r="B159" s="130">
        <v>156</v>
      </c>
      <c r="C159" s="69">
        <v>27123</v>
      </c>
      <c r="D159" s="69">
        <v>28234</v>
      </c>
      <c r="E159" s="70">
        <f t="shared" si="4"/>
        <v>1111</v>
      </c>
      <c r="F159" s="112">
        <v>4.71</v>
      </c>
      <c r="G159" s="70">
        <f t="shared" si="5"/>
        <v>5232.8100000000004</v>
      </c>
      <c r="H159" s="70">
        <v>5000</v>
      </c>
      <c r="I159" s="168">
        <v>61954</v>
      </c>
      <c r="J159" s="75">
        <v>45247</v>
      </c>
      <c r="K159" s="70">
        <f>окт.23!K159+ноя.23!H159-ноя.23!G159</f>
        <v>7992.7200000000021</v>
      </c>
      <c r="L159" s="86"/>
    </row>
    <row r="160" spans="1:12">
      <c r="A160" s="138"/>
      <c r="B160" s="120">
        <v>157</v>
      </c>
      <c r="C160" s="69">
        <v>7265</v>
      </c>
      <c r="D160" s="69">
        <v>7268</v>
      </c>
      <c r="E160" s="70">
        <f t="shared" si="4"/>
        <v>3</v>
      </c>
      <c r="F160" s="112">
        <v>4.71</v>
      </c>
      <c r="G160" s="70">
        <f t="shared" si="5"/>
        <v>14.129999999999999</v>
      </c>
      <c r="H160" s="70"/>
      <c r="I160" s="168"/>
      <c r="J160" s="75"/>
      <c r="K160" s="70">
        <f>окт.23!K160+ноя.23!H160-ноя.23!G160</f>
        <v>211.68000000000018</v>
      </c>
      <c r="L160" s="86"/>
    </row>
    <row r="161" spans="1:12">
      <c r="A161" s="138"/>
      <c r="B161" s="120">
        <v>158</v>
      </c>
      <c r="C161" s="69">
        <v>543</v>
      </c>
      <c r="D161" s="69">
        <v>543</v>
      </c>
      <c r="E161" s="70">
        <f t="shared" si="4"/>
        <v>0</v>
      </c>
      <c r="F161" s="70">
        <v>6.73</v>
      </c>
      <c r="G161" s="70">
        <f t="shared" si="5"/>
        <v>0</v>
      </c>
      <c r="H161" s="70"/>
      <c r="I161" s="168"/>
      <c r="J161" s="75"/>
      <c r="K161" s="70">
        <f>окт.23!K161+ноя.23!H161-ноя.23!G161</f>
        <v>-3344.81</v>
      </c>
      <c r="L161" s="86"/>
    </row>
    <row r="162" spans="1:12">
      <c r="A162" s="138"/>
      <c r="B162" s="120">
        <v>159</v>
      </c>
      <c r="C162" s="69">
        <v>772</v>
      </c>
      <c r="D162" s="69">
        <v>781</v>
      </c>
      <c r="E162" s="70">
        <f t="shared" si="4"/>
        <v>9</v>
      </c>
      <c r="F162" s="70">
        <v>6.73</v>
      </c>
      <c r="G162" s="70">
        <f t="shared" si="5"/>
        <v>60.570000000000007</v>
      </c>
      <c r="H162" s="70">
        <v>500</v>
      </c>
      <c r="I162" s="182">
        <v>973823</v>
      </c>
      <c r="J162" s="75">
        <v>45237</v>
      </c>
      <c r="K162" s="70">
        <f>окт.23!K162+ноя.23!H162-ноя.23!G162</f>
        <v>1468.57</v>
      </c>
      <c r="L162" s="86"/>
    </row>
    <row r="163" spans="1:12">
      <c r="A163" s="138"/>
      <c r="B163" s="120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70">
        <f t="shared" si="5"/>
        <v>0</v>
      </c>
      <c r="H163" s="70"/>
      <c r="I163" s="168"/>
      <c r="J163" s="75"/>
      <c r="K163" s="70">
        <f>окт.23!K163+ноя.23!H163-ноя.23!G163</f>
        <v>2647.27</v>
      </c>
      <c r="L163" s="86"/>
    </row>
    <row r="164" spans="1:12">
      <c r="A164" s="107"/>
      <c r="B164" s="120">
        <v>161</v>
      </c>
      <c r="C164" s="69"/>
      <c r="D164" s="69"/>
      <c r="E164" s="70">
        <f t="shared" si="4"/>
        <v>0</v>
      </c>
      <c r="F164" s="70">
        <v>6.73</v>
      </c>
      <c r="G164" s="70">
        <f t="shared" si="5"/>
        <v>0</v>
      </c>
      <c r="H164" s="70"/>
      <c r="I164" s="168"/>
      <c r="J164" s="75"/>
      <c r="K164" s="70">
        <f>окт.23!K164+ноя.23!H164-ноя.23!G164</f>
        <v>0</v>
      </c>
      <c r="L164" s="86"/>
    </row>
    <row r="165" spans="1:12">
      <c r="A165" s="138"/>
      <c r="B165" s="120">
        <v>162</v>
      </c>
      <c r="C165" s="69">
        <v>4504</v>
      </c>
      <c r="D165" s="69">
        <v>4516</v>
      </c>
      <c r="E165" s="70">
        <f t="shared" si="4"/>
        <v>12</v>
      </c>
      <c r="F165" s="70">
        <v>6.73</v>
      </c>
      <c r="G165" s="70">
        <f t="shared" si="5"/>
        <v>80.760000000000005</v>
      </c>
      <c r="H165" s="70"/>
      <c r="I165" s="168"/>
      <c r="J165" s="75"/>
      <c r="K165" s="70">
        <f>окт.23!K165+ноя.23!H165-ноя.23!G165</f>
        <v>-3778.2200000000003</v>
      </c>
      <c r="L165" s="86"/>
    </row>
    <row r="166" spans="1:12">
      <c r="A166" s="138"/>
      <c r="B166" s="148" t="s">
        <v>33</v>
      </c>
      <c r="C166" s="69">
        <v>44343</v>
      </c>
      <c r="D166" s="69">
        <v>46428</v>
      </c>
      <c r="E166" s="70">
        <f t="shared" si="4"/>
        <v>2085</v>
      </c>
      <c r="F166" s="112">
        <v>4.71</v>
      </c>
      <c r="G166" s="70">
        <f t="shared" si="5"/>
        <v>9820.35</v>
      </c>
      <c r="H166" s="70"/>
      <c r="I166" s="168"/>
      <c r="J166" s="75"/>
      <c r="K166" s="70">
        <f>окт.23!K166+ноя.23!H166-ноя.23!G166</f>
        <v>32582.329999999994</v>
      </c>
      <c r="L166" s="86"/>
    </row>
    <row r="167" spans="1:12">
      <c r="A167" s="138"/>
      <c r="B167" s="120">
        <v>164</v>
      </c>
      <c r="C167" s="69"/>
      <c r="D167" s="69"/>
      <c r="E167" s="70">
        <f t="shared" si="4"/>
        <v>0</v>
      </c>
      <c r="F167" s="70">
        <v>6.73</v>
      </c>
      <c r="G167" s="70">
        <f t="shared" si="5"/>
        <v>0</v>
      </c>
      <c r="H167" s="70"/>
      <c r="I167" s="168"/>
      <c r="J167" s="75"/>
      <c r="K167" s="70">
        <f>окт.23!K167+ноя.23!H167-ноя.23!G167</f>
        <v>0</v>
      </c>
      <c r="L167" s="86"/>
    </row>
    <row r="168" spans="1:12">
      <c r="A168" s="138"/>
      <c r="B168" s="120">
        <v>165</v>
      </c>
      <c r="C168" s="69">
        <v>32068</v>
      </c>
      <c r="D168" s="69">
        <v>32068</v>
      </c>
      <c r="E168" s="70">
        <f t="shared" si="4"/>
        <v>0</v>
      </c>
      <c r="F168" s="70">
        <v>6.73</v>
      </c>
      <c r="G168" s="70">
        <f t="shared" si="5"/>
        <v>0</v>
      </c>
      <c r="H168" s="70"/>
      <c r="I168" s="168"/>
      <c r="J168" s="75"/>
      <c r="K168" s="70">
        <f>окт.23!K168+ноя.23!H168-ноя.23!G168</f>
        <v>-34013.42</v>
      </c>
      <c r="L168" s="86"/>
    </row>
    <row r="169" spans="1:12">
      <c r="A169" s="138"/>
      <c r="B169" s="120">
        <v>166</v>
      </c>
      <c r="C169" s="69"/>
      <c r="D169" s="69"/>
      <c r="E169" s="70">
        <f t="shared" si="4"/>
        <v>0</v>
      </c>
      <c r="F169" s="70">
        <v>6.73</v>
      </c>
      <c r="G169" s="70">
        <f t="shared" si="5"/>
        <v>0</v>
      </c>
      <c r="H169" s="70"/>
      <c r="I169" s="168"/>
      <c r="J169" s="75"/>
      <c r="K169" s="70">
        <f>окт.23!K169+ноя.23!H169-ноя.23!G169</f>
        <v>0</v>
      </c>
      <c r="L169" s="86"/>
    </row>
    <row r="170" spans="1:12">
      <c r="A170" s="138"/>
      <c r="B170" s="120">
        <v>167</v>
      </c>
      <c r="C170" s="69"/>
      <c r="D170" s="69"/>
      <c r="E170" s="70">
        <f t="shared" si="4"/>
        <v>0</v>
      </c>
      <c r="F170" s="70">
        <v>6.73</v>
      </c>
      <c r="G170" s="70">
        <f t="shared" si="5"/>
        <v>0</v>
      </c>
      <c r="H170" s="70"/>
      <c r="I170" s="168"/>
      <c r="J170" s="75"/>
      <c r="K170" s="70">
        <f>окт.23!K170+ноя.23!H170-ноя.23!G170</f>
        <v>0</v>
      </c>
      <c r="L170" s="86"/>
    </row>
    <row r="171" spans="1:12">
      <c r="A171" s="138"/>
      <c r="B171" s="120">
        <v>168</v>
      </c>
      <c r="C171" s="69">
        <v>15544</v>
      </c>
      <c r="D171" s="69">
        <v>15684</v>
      </c>
      <c r="E171" s="70">
        <f t="shared" si="4"/>
        <v>140</v>
      </c>
      <c r="F171" s="70">
        <v>6.73</v>
      </c>
      <c r="G171" s="70">
        <f t="shared" si="5"/>
        <v>942.2</v>
      </c>
      <c r="H171" s="70">
        <v>6931.98</v>
      </c>
      <c r="I171" s="168">
        <v>334785</v>
      </c>
      <c r="J171" s="75">
        <v>45246</v>
      </c>
      <c r="K171" s="70">
        <f>окт.23!K171+ноя.23!H171-ноя.23!G171</f>
        <v>8468.73</v>
      </c>
      <c r="L171" s="86"/>
    </row>
    <row r="172" spans="1:12">
      <c r="A172" s="138"/>
      <c r="B172" s="120">
        <v>169</v>
      </c>
      <c r="C172" s="69"/>
      <c r="D172" s="69"/>
      <c r="E172" s="70">
        <f t="shared" si="4"/>
        <v>0</v>
      </c>
      <c r="F172" s="70">
        <v>6.73</v>
      </c>
      <c r="G172" s="70">
        <f t="shared" si="5"/>
        <v>0</v>
      </c>
      <c r="H172" s="70"/>
      <c r="I172" s="168"/>
      <c r="J172" s="75"/>
      <c r="K172" s="70">
        <f>окт.23!K172+ноя.23!H172-ноя.23!G172</f>
        <v>0</v>
      </c>
      <c r="L172" s="86"/>
    </row>
    <row r="173" spans="1:12">
      <c r="A173" s="138"/>
      <c r="B173" s="120">
        <v>170</v>
      </c>
      <c r="C173" s="69">
        <v>2287</v>
      </c>
      <c r="D173" s="69">
        <v>2287</v>
      </c>
      <c r="E173" s="70">
        <f t="shared" si="4"/>
        <v>0</v>
      </c>
      <c r="F173" s="70">
        <v>6.73</v>
      </c>
      <c r="G173" s="70">
        <f t="shared" si="5"/>
        <v>0</v>
      </c>
      <c r="H173" s="70"/>
      <c r="I173" s="168"/>
      <c r="J173" s="75"/>
      <c r="K173" s="70">
        <f>окт.23!K173+ноя.23!H173-ноя.23!G173</f>
        <v>-363.42</v>
      </c>
      <c r="L173" s="86"/>
    </row>
    <row r="174" spans="1:12">
      <c r="A174" s="138"/>
      <c r="B174" s="120">
        <v>171</v>
      </c>
      <c r="C174" s="69">
        <v>19909</v>
      </c>
      <c r="D174" s="69">
        <v>19909</v>
      </c>
      <c r="E174" s="70">
        <f t="shared" si="4"/>
        <v>0</v>
      </c>
      <c r="F174" s="70">
        <v>6.73</v>
      </c>
      <c r="G174" s="70">
        <f t="shared" si="5"/>
        <v>0</v>
      </c>
      <c r="H174" s="70"/>
      <c r="I174" s="168"/>
      <c r="J174" s="75"/>
      <c r="K174" s="70">
        <f>окт.23!K174+ноя.23!H174-ноя.23!G174</f>
        <v>-1839.2500000000014</v>
      </c>
      <c r="L174" s="86"/>
    </row>
    <row r="175" spans="1:12">
      <c r="A175" s="138"/>
      <c r="B175" s="130">
        <v>172</v>
      </c>
      <c r="C175" s="69">
        <v>48526</v>
      </c>
      <c r="D175" s="69">
        <v>50261</v>
      </c>
      <c r="E175" s="70">
        <f t="shared" si="4"/>
        <v>1735</v>
      </c>
      <c r="F175" s="70">
        <v>6.73</v>
      </c>
      <c r="G175" s="70">
        <f t="shared" si="5"/>
        <v>11676.550000000001</v>
      </c>
      <c r="H175" s="70">
        <v>30000</v>
      </c>
      <c r="I175" s="168">
        <v>93988</v>
      </c>
      <c r="J175" s="75">
        <v>45250</v>
      </c>
      <c r="K175" s="70">
        <f>окт.23!K175+ноя.23!H175-ноя.23!G175</f>
        <v>31156.489999999991</v>
      </c>
      <c r="L175" s="86"/>
    </row>
    <row r="176" spans="1:12">
      <c r="A176" s="138"/>
      <c r="B176" s="120">
        <v>173</v>
      </c>
      <c r="C176" s="69">
        <v>120699</v>
      </c>
      <c r="D176" s="69">
        <v>121857</v>
      </c>
      <c r="E176" s="70">
        <f t="shared" si="4"/>
        <v>1158</v>
      </c>
      <c r="F176" s="112">
        <v>4.71</v>
      </c>
      <c r="G176" s="70">
        <f t="shared" si="5"/>
        <v>5454.18</v>
      </c>
      <c r="H176" s="70">
        <v>6300</v>
      </c>
      <c r="I176" s="168">
        <v>129534</v>
      </c>
      <c r="J176" s="75">
        <v>45240</v>
      </c>
      <c r="K176" s="70">
        <f>окт.23!K176+ноя.23!H176-ноя.23!G176</f>
        <v>4428</v>
      </c>
      <c r="L176" s="86"/>
    </row>
    <row r="177" spans="1:12">
      <c r="A177" s="138"/>
      <c r="B177" s="120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70">
        <f t="shared" si="5"/>
        <v>0</v>
      </c>
      <c r="H177" s="70"/>
      <c r="I177" s="168"/>
      <c r="J177" s="75"/>
      <c r="K177" s="70">
        <f>окт.23!K177+ноя.23!H177-ноя.23!G177</f>
        <v>-20.190000000000001</v>
      </c>
      <c r="L177" s="86"/>
    </row>
    <row r="178" spans="1:12">
      <c r="A178" s="138"/>
      <c r="B178" s="120">
        <f>175</f>
        <v>175</v>
      </c>
      <c r="C178" s="69">
        <v>4557</v>
      </c>
      <c r="D178" s="69">
        <v>4557</v>
      </c>
      <c r="E178" s="70">
        <f t="shared" si="4"/>
        <v>0</v>
      </c>
      <c r="F178" s="70">
        <v>6.73</v>
      </c>
      <c r="G178" s="70">
        <f t="shared" si="5"/>
        <v>0</v>
      </c>
      <c r="H178" s="70"/>
      <c r="I178" s="168"/>
      <c r="J178" s="75"/>
      <c r="K178" s="70">
        <f>окт.23!K178+ноя.23!H178-ноя.23!G178</f>
        <v>-1596.5900000000001</v>
      </c>
      <c r="L178" s="86"/>
    </row>
    <row r="179" spans="1:12">
      <c r="A179" s="138"/>
      <c r="B179" s="120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70">
        <f t="shared" si="5"/>
        <v>0</v>
      </c>
      <c r="H179" s="70"/>
      <c r="I179" s="168"/>
      <c r="J179" s="75"/>
      <c r="K179" s="70">
        <f>окт.23!K179+ноя.23!H179-ноя.23!G179</f>
        <v>-20.190000000000001</v>
      </c>
      <c r="L179" s="86"/>
    </row>
    <row r="180" spans="1:12">
      <c r="A180" s="138"/>
      <c r="B180" s="120">
        <v>177</v>
      </c>
      <c r="C180" s="69">
        <v>5261</v>
      </c>
      <c r="D180" s="69">
        <v>5580</v>
      </c>
      <c r="E180" s="70">
        <f t="shared" si="4"/>
        <v>319</v>
      </c>
      <c r="F180" s="70">
        <v>6.73</v>
      </c>
      <c r="G180" s="70">
        <f t="shared" si="5"/>
        <v>2146.8700000000003</v>
      </c>
      <c r="H180" s="70"/>
      <c r="I180" s="168"/>
      <c r="J180" s="75"/>
      <c r="K180" s="70">
        <f>окт.23!K180+ноя.23!H180-ноя.23!G180</f>
        <v>-13809.01</v>
      </c>
      <c r="L180" s="86"/>
    </row>
    <row r="181" spans="1:12">
      <c r="A181" s="138"/>
      <c r="B181" s="120">
        <v>178</v>
      </c>
      <c r="C181" s="69"/>
      <c r="D181" s="69"/>
      <c r="E181" s="70">
        <f t="shared" si="4"/>
        <v>0</v>
      </c>
      <c r="F181" s="70">
        <v>6.73</v>
      </c>
      <c r="G181" s="70">
        <f t="shared" si="5"/>
        <v>0</v>
      </c>
      <c r="H181" s="70"/>
      <c r="I181" s="168"/>
      <c r="J181" s="75"/>
      <c r="K181" s="70">
        <f>окт.23!K181+ноя.23!H181-ноя.23!G181</f>
        <v>0</v>
      </c>
      <c r="L181" s="86"/>
    </row>
    <row r="182" spans="1:12">
      <c r="A182" s="138"/>
      <c r="B182" s="120">
        <v>179</v>
      </c>
      <c r="C182" s="69"/>
      <c r="D182" s="69"/>
      <c r="E182" s="70">
        <f t="shared" si="4"/>
        <v>0</v>
      </c>
      <c r="F182" s="70">
        <v>6.73</v>
      </c>
      <c r="G182" s="70">
        <f t="shared" si="5"/>
        <v>0</v>
      </c>
      <c r="H182" s="70"/>
      <c r="I182" s="168"/>
      <c r="J182" s="75"/>
      <c r="K182" s="70">
        <f>окт.23!K182+ноя.23!H182-ноя.23!G182</f>
        <v>0</v>
      </c>
      <c r="L182" s="86"/>
    </row>
    <row r="183" spans="1:12">
      <c r="A183" s="138"/>
      <c r="B183" s="120">
        <v>180</v>
      </c>
      <c r="C183" s="69"/>
      <c r="D183" s="69"/>
      <c r="E183" s="70">
        <f t="shared" si="4"/>
        <v>0</v>
      </c>
      <c r="F183" s="70">
        <v>6.73</v>
      </c>
      <c r="G183" s="70">
        <f t="shared" si="5"/>
        <v>0</v>
      </c>
      <c r="H183" s="70"/>
      <c r="I183" s="168"/>
      <c r="J183" s="75"/>
      <c r="K183" s="70">
        <f>окт.23!K183+ноя.23!H183-ноя.23!G183</f>
        <v>0</v>
      </c>
      <c r="L183" s="86"/>
    </row>
    <row r="184" spans="1:12">
      <c r="A184" s="138"/>
      <c r="B184" s="120">
        <v>181</v>
      </c>
      <c r="C184" s="69"/>
      <c r="D184" s="69"/>
      <c r="E184" s="70">
        <f t="shared" si="4"/>
        <v>0</v>
      </c>
      <c r="F184" s="70">
        <v>6.73</v>
      </c>
      <c r="G184" s="70">
        <f t="shared" si="5"/>
        <v>0</v>
      </c>
      <c r="H184" s="70"/>
      <c r="I184" s="168"/>
      <c r="J184" s="75"/>
      <c r="K184" s="70">
        <f>окт.23!K184+ноя.23!H184-ноя.23!G184</f>
        <v>0</v>
      </c>
      <c r="L184" s="86"/>
    </row>
    <row r="185" spans="1:12">
      <c r="A185" s="138"/>
      <c r="B185" s="120">
        <v>182</v>
      </c>
      <c r="C185" s="69"/>
      <c r="D185" s="69"/>
      <c r="E185" s="70">
        <f t="shared" si="4"/>
        <v>0</v>
      </c>
      <c r="F185" s="70">
        <v>6.73</v>
      </c>
      <c r="G185" s="70">
        <f t="shared" si="5"/>
        <v>0</v>
      </c>
      <c r="H185" s="70"/>
      <c r="I185" s="168"/>
      <c r="J185" s="75"/>
      <c r="K185" s="70">
        <f>окт.23!K185+ноя.23!H185-ноя.23!G185</f>
        <v>0</v>
      </c>
      <c r="L185" s="86"/>
    </row>
    <row r="186" spans="1:12">
      <c r="A186" s="138"/>
      <c r="B186" s="120">
        <v>183</v>
      </c>
      <c r="C186" s="69">
        <v>10</v>
      </c>
      <c r="D186" s="69">
        <v>10</v>
      </c>
      <c r="E186" s="70">
        <f t="shared" si="4"/>
        <v>0</v>
      </c>
      <c r="F186" s="70">
        <v>6.73</v>
      </c>
      <c r="G186" s="70">
        <f t="shared" si="5"/>
        <v>0</v>
      </c>
      <c r="H186" s="70"/>
      <c r="I186" s="168"/>
      <c r="J186" s="75"/>
      <c r="K186" s="70">
        <f>окт.23!K186+ноя.23!H186-ноя.23!G186</f>
        <v>-60.570000000000007</v>
      </c>
      <c r="L186" s="86"/>
    </row>
    <row r="187" spans="1:12">
      <c r="A187" s="138"/>
      <c r="B187" s="120">
        <v>184</v>
      </c>
      <c r="C187" s="69"/>
      <c r="D187" s="69"/>
      <c r="E187" s="70">
        <f t="shared" si="4"/>
        <v>0</v>
      </c>
      <c r="F187" s="70">
        <v>6.73</v>
      </c>
      <c r="G187" s="70">
        <f t="shared" si="5"/>
        <v>0</v>
      </c>
      <c r="H187" s="70"/>
      <c r="I187" s="168"/>
      <c r="J187" s="75"/>
      <c r="K187" s="70">
        <f>окт.23!K187+ноя.23!H187-ноя.23!G187</f>
        <v>0</v>
      </c>
      <c r="L187" s="86"/>
    </row>
    <row r="188" spans="1:12">
      <c r="A188" s="138"/>
      <c r="B188" s="120">
        <v>185</v>
      </c>
      <c r="C188" s="69"/>
      <c r="D188" s="69"/>
      <c r="E188" s="70">
        <f t="shared" si="4"/>
        <v>0</v>
      </c>
      <c r="F188" s="70">
        <v>6.73</v>
      </c>
      <c r="G188" s="70">
        <f t="shared" si="5"/>
        <v>0</v>
      </c>
      <c r="H188" s="70"/>
      <c r="I188" s="168"/>
      <c r="J188" s="75"/>
      <c r="K188" s="70">
        <f>окт.23!K188+ноя.23!H188-ноя.23!G188</f>
        <v>0</v>
      </c>
      <c r="L188" s="86"/>
    </row>
    <row r="189" spans="1:12">
      <c r="A189" s="138"/>
      <c r="B189" s="120">
        <v>186</v>
      </c>
      <c r="C189" s="69"/>
      <c r="D189" s="69"/>
      <c r="E189" s="70">
        <f t="shared" si="4"/>
        <v>0</v>
      </c>
      <c r="F189" s="70">
        <v>6.73</v>
      </c>
      <c r="G189" s="70">
        <f t="shared" si="5"/>
        <v>0</v>
      </c>
      <c r="H189" s="70"/>
      <c r="I189" s="168"/>
      <c r="J189" s="75"/>
      <c r="K189" s="70">
        <f>окт.23!K189+ноя.23!H189-ноя.23!G189</f>
        <v>0</v>
      </c>
      <c r="L189" s="86"/>
    </row>
    <row r="190" spans="1:12">
      <c r="A190" s="138"/>
      <c r="B190" s="120">
        <v>187</v>
      </c>
      <c r="C190" s="69">
        <v>17084</v>
      </c>
      <c r="D190" s="69">
        <v>17928</v>
      </c>
      <c r="E190" s="70">
        <f t="shared" si="4"/>
        <v>844</v>
      </c>
      <c r="F190" s="70">
        <v>6.73</v>
      </c>
      <c r="G190" s="70">
        <f t="shared" si="5"/>
        <v>5680.1200000000008</v>
      </c>
      <c r="H190" s="70">
        <v>3391.92</v>
      </c>
      <c r="I190" s="168">
        <v>704323</v>
      </c>
      <c r="J190" s="75">
        <v>45239</v>
      </c>
      <c r="K190" s="70">
        <f>окт.23!K190+ноя.23!H190-ноя.23!G190</f>
        <v>2880.4400000000005</v>
      </c>
      <c r="L190" s="86"/>
    </row>
    <row r="191" spans="1:12">
      <c r="A191" s="138"/>
      <c r="B191" s="120">
        <v>188</v>
      </c>
      <c r="C191" s="69">
        <v>3884</v>
      </c>
      <c r="D191" s="69">
        <v>3981</v>
      </c>
      <c r="E191" s="70">
        <f t="shared" si="4"/>
        <v>97</v>
      </c>
      <c r="F191" s="70">
        <v>6.73</v>
      </c>
      <c r="G191" s="70">
        <f t="shared" si="5"/>
        <v>652.81000000000006</v>
      </c>
      <c r="H191" s="70"/>
      <c r="I191" s="168"/>
      <c r="J191" s="75"/>
      <c r="K191" s="70">
        <f>окт.23!K191+ноя.23!H191-ноя.23!G191</f>
        <v>-5410.920000000001</v>
      </c>
      <c r="L191" s="86"/>
    </row>
    <row r="192" spans="1:12">
      <c r="A192" s="138"/>
      <c r="B192" s="120">
        <v>189</v>
      </c>
      <c r="C192" s="69">
        <v>4715</v>
      </c>
      <c r="D192" s="69">
        <v>4716</v>
      </c>
      <c r="E192" s="70">
        <f t="shared" si="4"/>
        <v>1</v>
      </c>
      <c r="F192" s="70">
        <v>6.73</v>
      </c>
      <c r="G192" s="70">
        <f t="shared" si="5"/>
        <v>6.73</v>
      </c>
      <c r="H192" s="70"/>
      <c r="I192" s="168"/>
      <c r="J192" s="75"/>
      <c r="K192" s="70">
        <f>окт.23!K192+ноя.23!H192-ноя.23!G192</f>
        <v>-2515.4300000000003</v>
      </c>
      <c r="L192" s="86"/>
    </row>
    <row r="193" spans="1:12">
      <c r="A193" s="138"/>
      <c r="B193" s="120">
        <v>190</v>
      </c>
      <c r="C193" s="69"/>
      <c r="D193" s="69"/>
      <c r="E193" s="70">
        <f t="shared" si="4"/>
        <v>0</v>
      </c>
      <c r="F193" s="70">
        <v>6.73</v>
      </c>
      <c r="G193" s="70">
        <f t="shared" si="5"/>
        <v>0</v>
      </c>
      <c r="H193" s="70"/>
      <c r="I193" s="168"/>
      <c r="J193" s="75"/>
      <c r="K193" s="70">
        <f>окт.23!K193+ноя.23!H193-ноя.23!G193</f>
        <v>0</v>
      </c>
      <c r="L193" s="86"/>
    </row>
    <row r="194" spans="1:12">
      <c r="A194" s="138"/>
      <c r="B194" s="130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окт.23!K194+ноя.23!H194-ноя.23!G194</f>
        <v>0</v>
      </c>
      <c r="L194" s="86"/>
    </row>
    <row r="195" spans="1:12">
      <c r="A195" s="138"/>
      <c r="B195" s="130">
        <v>192</v>
      </c>
      <c r="C195" s="69">
        <v>6291</v>
      </c>
      <c r="D195" s="69">
        <v>6291</v>
      </c>
      <c r="E195" s="70">
        <f t="shared" si="4"/>
        <v>0</v>
      </c>
      <c r="F195" s="70">
        <v>6.73</v>
      </c>
      <c r="G195" s="70">
        <f t="shared" si="5"/>
        <v>0</v>
      </c>
      <c r="H195" s="70">
        <v>1345</v>
      </c>
      <c r="I195" s="168">
        <v>642942</v>
      </c>
      <c r="J195" s="75">
        <v>45243</v>
      </c>
      <c r="K195" s="70">
        <f>окт.23!K195+ноя.23!H195-ноя.23!G195</f>
        <v>863.4399999999996</v>
      </c>
      <c r="L195" s="86"/>
    </row>
    <row r="196" spans="1:12">
      <c r="A196" s="138"/>
      <c r="B196" s="130">
        <v>193</v>
      </c>
      <c r="C196" s="69">
        <v>8554</v>
      </c>
      <c r="D196" s="69">
        <v>8554</v>
      </c>
      <c r="E196" s="70">
        <f t="shared" si="4"/>
        <v>0</v>
      </c>
      <c r="F196" s="70">
        <v>6.73</v>
      </c>
      <c r="G196" s="70">
        <f t="shared" si="5"/>
        <v>0</v>
      </c>
      <c r="H196" s="70">
        <v>1000</v>
      </c>
      <c r="I196" s="168">
        <v>667631</v>
      </c>
      <c r="J196" s="75">
        <v>45237</v>
      </c>
      <c r="K196" s="70">
        <f>окт.23!K196+ноя.23!H196-ноя.23!G196</f>
        <v>1659.5499999999995</v>
      </c>
      <c r="L196" s="86"/>
    </row>
    <row r="197" spans="1:12">
      <c r="A197" s="138"/>
      <c r="B197" s="120">
        <v>194</v>
      </c>
      <c r="C197" s="69">
        <v>6753</v>
      </c>
      <c r="D197" s="69">
        <v>6782</v>
      </c>
      <c r="E197" s="70">
        <f t="shared" si="4"/>
        <v>29</v>
      </c>
      <c r="F197" s="70">
        <v>6.73</v>
      </c>
      <c r="G197" s="70">
        <f t="shared" si="5"/>
        <v>195.17000000000002</v>
      </c>
      <c r="H197" s="70">
        <v>5000</v>
      </c>
      <c r="I197" s="168">
        <v>520441</v>
      </c>
      <c r="J197" s="75">
        <v>45260</v>
      </c>
      <c r="K197" s="70">
        <f>окт.23!K197+ноя.23!H197-ноя.23!G197</f>
        <v>274.75999999999937</v>
      </c>
      <c r="L197" s="86"/>
    </row>
    <row r="198" spans="1:12">
      <c r="A198" s="138"/>
      <c r="B198" s="120">
        <v>195</v>
      </c>
      <c r="C198" s="69"/>
      <c r="D198" s="69"/>
      <c r="E198" s="70">
        <f t="shared" si="4"/>
        <v>0</v>
      </c>
      <c r="F198" s="70">
        <v>6.73</v>
      </c>
      <c r="G198" s="70">
        <f t="shared" si="5"/>
        <v>0</v>
      </c>
      <c r="H198" s="70"/>
      <c r="I198" s="168"/>
      <c r="J198" s="75"/>
      <c r="K198" s="70">
        <f>окт.23!K198+ноя.23!H198-ноя.23!G198</f>
        <v>0</v>
      </c>
      <c r="L198" s="86"/>
    </row>
    <row r="199" spans="1:12">
      <c r="A199" s="138"/>
      <c r="B199" s="120">
        <v>196</v>
      </c>
      <c r="C199" s="69">
        <v>346</v>
      </c>
      <c r="D199" s="69">
        <v>1287</v>
      </c>
      <c r="E199" s="70">
        <f t="shared" si="4"/>
        <v>941</v>
      </c>
      <c r="F199" s="141">
        <v>4.71</v>
      </c>
      <c r="G199" s="70">
        <f t="shared" si="5"/>
        <v>4432.1099999999997</v>
      </c>
      <c r="H199" s="70">
        <v>363.42</v>
      </c>
      <c r="I199" s="168">
        <v>963675</v>
      </c>
      <c r="J199" s="75">
        <v>45244</v>
      </c>
      <c r="K199" s="70">
        <f>окт.23!K199+ноя.23!H199-ноя.23!G199</f>
        <v>-4299.3099999999995</v>
      </c>
      <c r="L199" s="86"/>
    </row>
    <row r="200" spans="1:12">
      <c r="A200" s="138"/>
      <c r="B200" s="120">
        <v>197</v>
      </c>
      <c r="C200" s="69"/>
      <c r="D200" s="69"/>
      <c r="E200" s="70">
        <f t="shared" si="4"/>
        <v>0</v>
      </c>
      <c r="F200" s="70">
        <v>6.73</v>
      </c>
      <c r="G200" s="70">
        <f t="shared" si="5"/>
        <v>0</v>
      </c>
      <c r="H200" s="70"/>
      <c r="I200" s="168"/>
      <c r="J200" s="75"/>
      <c r="K200" s="70">
        <f>окт.23!K200+ноя.23!H200-ноя.23!G200</f>
        <v>0</v>
      </c>
      <c r="L200" s="86"/>
    </row>
    <row r="201" spans="1:12">
      <c r="A201" s="138"/>
      <c r="B201" s="120">
        <v>198</v>
      </c>
      <c r="C201" s="69"/>
      <c r="D201" s="69"/>
      <c r="E201" s="70">
        <f t="shared" si="4"/>
        <v>0</v>
      </c>
      <c r="F201" s="70">
        <v>6.73</v>
      </c>
      <c r="G201" s="70">
        <f t="shared" si="5"/>
        <v>0</v>
      </c>
      <c r="H201" s="70"/>
      <c r="I201" s="168"/>
      <c r="J201" s="75"/>
      <c r="K201" s="70">
        <f>окт.23!K201+ноя.23!H201-ноя.23!G201</f>
        <v>0</v>
      </c>
      <c r="L201" s="86"/>
    </row>
    <row r="202" spans="1:12">
      <c r="A202" s="138"/>
      <c r="B202" s="120">
        <v>199</v>
      </c>
      <c r="C202" s="69"/>
      <c r="D202" s="69"/>
      <c r="E202" s="70">
        <f t="shared" si="4"/>
        <v>0</v>
      </c>
      <c r="F202" s="70">
        <v>6.73</v>
      </c>
      <c r="G202" s="70">
        <f t="shared" si="5"/>
        <v>0</v>
      </c>
      <c r="H202" s="70"/>
      <c r="I202" s="168"/>
      <c r="J202" s="75"/>
      <c r="K202" s="70">
        <f>окт.23!K202+ноя.23!H202-ноя.23!G202</f>
        <v>0</v>
      </c>
      <c r="L202" s="86"/>
    </row>
    <row r="203" spans="1:12">
      <c r="A203" s="138"/>
      <c r="B203" s="120">
        <v>200</v>
      </c>
      <c r="C203" s="69"/>
      <c r="D203" s="69"/>
      <c r="E203" s="70">
        <f t="shared" ref="E203:E243" si="6">D203-C203</f>
        <v>0</v>
      </c>
      <c r="F203" s="70">
        <v>6.73</v>
      </c>
      <c r="G203" s="70">
        <f t="shared" ref="G203:G266" si="7">F203*E203</f>
        <v>0</v>
      </c>
      <c r="H203" s="70"/>
      <c r="I203" s="168"/>
      <c r="J203" s="75"/>
      <c r="K203" s="70">
        <f>окт.23!K203+ноя.23!H203-ноя.23!G203</f>
        <v>0</v>
      </c>
      <c r="L203" s="86"/>
    </row>
    <row r="204" spans="1:12">
      <c r="A204" s="138"/>
      <c r="B204" s="120">
        <v>201</v>
      </c>
      <c r="C204" s="69">
        <v>2918</v>
      </c>
      <c r="D204" s="69">
        <v>4482</v>
      </c>
      <c r="E204" s="70">
        <f t="shared" si="6"/>
        <v>1564</v>
      </c>
      <c r="F204" s="112">
        <v>4.71</v>
      </c>
      <c r="G204" s="70">
        <f t="shared" si="7"/>
        <v>7366.44</v>
      </c>
      <c r="H204" s="70"/>
      <c r="I204" s="168"/>
      <c r="J204" s="75"/>
      <c r="K204" s="70">
        <f>окт.23!K204+ноя.23!H204-ноя.23!G204</f>
        <v>-21105.51</v>
      </c>
      <c r="L204" s="86"/>
    </row>
    <row r="205" spans="1:12">
      <c r="A205" s="138"/>
      <c r="B205" s="120">
        <v>202</v>
      </c>
      <c r="C205" s="69">
        <v>1140</v>
      </c>
      <c r="D205" s="69">
        <v>1140</v>
      </c>
      <c r="E205" s="70">
        <f t="shared" si="6"/>
        <v>0</v>
      </c>
      <c r="F205" s="70">
        <v>6.73</v>
      </c>
      <c r="G205" s="70">
        <f t="shared" si="7"/>
        <v>0</v>
      </c>
      <c r="H205" s="70"/>
      <c r="I205" s="168"/>
      <c r="J205" s="75"/>
      <c r="K205" s="70">
        <f>окт.23!K205+ноя.23!H205-ноя.23!G205</f>
        <v>-679.73</v>
      </c>
      <c r="L205" s="86"/>
    </row>
    <row r="206" spans="1:12">
      <c r="A206" s="138"/>
      <c r="B206" s="120">
        <v>203</v>
      </c>
      <c r="C206" s="69">
        <v>1414</v>
      </c>
      <c r="D206" s="69">
        <v>1482</v>
      </c>
      <c r="E206" s="70">
        <f t="shared" si="6"/>
        <v>68</v>
      </c>
      <c r="F206" s="70">
        <v>6.73</v>
      </c>
      <c r="G206" s="70">
        <f t="shared" si="7"/>
        <v>457.64000000000004</v>
      </c>
      <c r="H206" s="70"/>
      <c r="I206" s="168"/>
      <c r="J206" s="75"/>
      <c r="K206" s="70">
        <f>окт.23!K206+ноя.23!H206-ноя.23!G206</f>
        <v>3281.0800000000017</v>
      </c>
      <c r="L206" s="86"/>
    </row>
    <row r="207" spans="1:12">
      <c r="A207" s="138"/>
      <c r="B207" s="130">
        <v>205</v>
      </c>
      <c r="C207" s="69"/>
      <c r="D207" s="69"/>
      <c r="E207" s="70">
        <f t="shared" si="6"/>
        <v>0</v>
      </c>
      <c r="F207" s="70">
        <v>6.73</v>
      </c>
      <c r="G207" s="70">
        <f t="shared" si="7"/>
        <v>0</v>
      </c>
      <c r="H207" s="70"/>
      <c r="I207" s="168"/>
      <c r="J207" s="75"/>
      <c r="K207" s="70">
        <f>окт.23!K207+ноя.23!H207-ноя.23!G207</f>
        <v>0</v>
      </c>
      <c r="L207" s="86"/>
    </row>
    <row r="208" spans="1:12">
      <c r="A208" s="138"/>
      <c r="B208" s="120">
        <v>206</v>
      </c>
      <c r="C208" s="69"/>
      <c r="D208" s="69"/>
      <c r="E208" s="70">
        <f t="shared" si="6"/>
        <v>0</v>
      </c>
      <c r="F208" s="70">
        <v>6.73</v>
      </c>
      <c r="G208" s="70">
        <f t="shared" si="7"/>
        <v>0</v>
      </c>
      <c r="H208" s="70"/>
      <c r="I208" s="168"/>
      <c r="J208" s="75"/>
      <c r="K208" s="70">
        <f>окт.23!K208+ноя.23!H208-ноя.23!G208</f>
        <v>0</v>
      </c>
      <c r="L208" s="86"/>
    </row>
    <row r="209" spans="1:12">
      <c r="A209" s="138"/>
      <c r="B209" s="120">
        <v>207</v>
      </c>
      <c r="C209" s="69"/>
      <c r="D209" s="69"/>
      <c r="E209" s="70">
        <f t="shared" si="6"/>
        <v>0</v>
      </c>
      <c r="F209" s="70">
        <v>6.73</v>
      </c>
      <c r="G209" s="70">
        <f t="shared" si="7"/>
        <v>0</v>
      </c>
      <c r="H209" s="70"/>
      <c r="I209" s="168"/>
      <c r="J209" s="75"/>
      <c r="K209" s="70">
        <f>окт.23!K209+ноя.23!H209-ноя.23!G209</f>
        <v>0</v>
      </c>
      <c r="L209" s="86"/>
    </row>
    <row r="210" spans="1:12">
      <c r="A210" s="138"/>
      <c r="B210" s="120">
        <v>208</v>
      </c>
      <c r="C210" s="69"/>
      <c r="D210" s="69"/>
      <c r="E210" s="70">
        <f t="shared" si="6"/>
        <v>0</v>
      </c>
      <c r="F210" s="70">
        <v>6.73</v>
      </c>
      <c r="G210" s="70">
        <f t="shared" si="7"/>
        <v>0</v>
      </c>
      <c r="H210" s="70"/>
      <c r="I210" s="168"/>
      <c r="J210" s="75"/>
      <c r="K210" s="70">
        <f>окт.23!K210+ноя.23!H210-ноя.23!G210</f>
        <v>0</v>
      </c>
      <c r="L210" s="86"/>
    </row>
    <row r="211" spans="1:12">
      <c r="A211" s="138"/>
      <c r="B211" s="120">
        <v>209</v>
      </c>
      <c r="C211" s="69">
        <v>6177</v>
      </c>
      <c r="D211" s="69">
        <v>6202</v>
      </c>
      <c r="E211" s="70">
        <f t="shared" si="6"/>
        <v>25</v>
      </c>
      <c r="F211" s="70">
        <v>6.73</v>
      </c>
      <c r="G211" s="70">
        <f t="shared" si="7"/>
        <v>168.25</v>
      </c>
      <c r="H211" s="70">
        <v>1346</v>
      </c>
      <c r="I211" s="168">
        <v>283158</v>
      </c>
      <c r="J211" s="75">
        <v>45238</v>
      </c>
      <c r="K211" s="70">
        <f>окт.23!K211+ноя.23!H211-ноя.23!G211</f>
        <v>-174.9800000000007</v>
      </c>
      <c r="L211" s="86"/>
    </row>
    <row r="212" spans="1:12">
      <c r="A212" s="138"/>
      <c r="B212" s="120">
        <v>210</v>
      </c>
      <c r="C212" s="69"/>
      <c r="D212" s="69"/>
      <c r="E212" s="70">
        <f t="shared" si="6"/>
        <v>0</v>
      </c>
      <c r="F212" s="70">
        <v>6.73</v>
      </c>
      <c r="G212" s="70">
        <f t="shared" si="7"/>
        <v>0</v>
      </c>
      <c r="H212" s="70"/>
      <c r="I212" s="168"/>
      <c r="J212" s="75"/>
      <c r="K212" s="70">
        <f>окт.23!K212+ноя.23!H212-ноя.23!G212</f>
        <v>0</v>
      </c>
      <c r="L212" s="86"/>
    </row>
    <row r="213" spans="1:12">
      <c r="A213" s="138"/>
      <c r="B213" s="120">
        <v>211</v>
      </c>
      <c r="C213" s="69"/>
      <c r="D213" s="69"/>
      <c r="E213" s="70">
        <f t="shared" si="6"/>
        <v>0</v>
      </c>
      <c r="F213" s="70">
        <v>6.73</v>
      </c>
      <c r="G213" s="70">
        <f t="shared" si="7"/>
        <v>0</v>
      </c>
      <c r="H213" s="70"/>
      <c r="I213" s="168"/>
      <c r="J213" s="75"/>
      <c r="K213" s="70">
        <f>окт.23!K213+ноя.23!H213-ноя.23!G213</f>
        <v>0</v>
      </c>
      <c r="L213" s="86"/>
    </row>
    <row r="214" spans="1:12">
      <c r="A214" s="138"/>
      <c r="B214" s="120">
        <v>212</v>
      </c>
      <c r="C214" s="69">
        <v>224</v>
      </c>
      <c r="D214" s="69">
        <v>242</v>
      </c>
      <c r="E214" s="70">
        <f t="shared" si="6"/>
        <v>18</v>
      </c>
      <c r="F214" s="70">
        <v>6.73</v>
      </c>
      <c r="G214" s="70">
        <f t="shared" si="7"/>
        <v>121.14000000000001</v>
      </c>
      <c r="H214" s="70">
        <v>235.55</v>
      </c>
      <c r="I214" s="168">
        <v>119313</v>
      </c>
      <c r="J214" s="75">
        <v>45240</v>
      </c>
      <c r="K214" s="70">
        <f>окт.23!K214+ноя.23!H214-ноя.23!G214</f>
        <v>-121.14000000000007</v>
      </c>
      <c r="L214" s="86"/>
    </row>
    <row r="215" spans="1:12">
      <c r="A215" s="138"/>
      <c r="B215" s="120">
        <v>213</v>
      </c>
      <c r="C215" s="69"/>
      <c r="D215" s="69"/>
      <c r="E215" s="70">
        <f t="shared" si="6"/>
        <v>0</v>
      </c>
      <c r="F215" s="70">
        <v>6.73</v>
      </c>
      <c r="G215" s="70">
        <f t="shared" si="7"/>
        <v>0</v>
      </c>
      <c r="H215" s="70"/>
      <c r="I215" s="168"/>
      <c r="J215" s="75"/>
      <c r="K215" s="70">
        <f>окт.23!K215+ноя.23!H215-ноя.23!G215</f>
        <v>0</v>
      </c>
      <c r="L215" s="86"/>
    </row>
    <row r="216" spans="1:12">
      <c r="A216" s="138"/>
      <c r="B216" s="120">
        <v>214</v>
      </c>
      <c r="C216" s="69"/>
      <c r="D216" s="69"/>
      <c r="E216" s="70">
        <f t="shared" si="6"/>
        <v>0</v>
      </c>
      <c r="F216" s="70">
        <v>6.73</v>
      </c>
      <c r="G216" s="70">
        <f t="shared" si="7"/>
        <v>0</v>
      </c>
      <c r="H216" s="70"/>
      <c r="I216" s="168"/>
      <c r="J216" s="75"/>
      <c r="K216" s="70">
        <f>окт.23!K216+ноя.23!H216-ноя.23!G216</f>
        <v>0</v>
      </c>
      <c r="L216" s="86"/>
    </row>
    <row r="217" spans="1:12">
      <c r="A217" s="138"/>
      <c r="B217" s="120">
        <v>215</v>
      </c>
      <c r="C217" s="69">
        <v>10</v>
      </c>
      <c r="D217" s="69">
        <v>10</v>
      </c>
      <c r="E217" s="70">
        <f t="shared" si="6"/>
        <v>0</v>
      </c>
      <c r="F217" s="70">
        <v>6.73</v>
      </c>
      <c r="G217" s="70">
        <f t="shared" si="7"/>
        <v>0</v>
      </c>
      <c r="H217" s="70"/>
      <c r="I217" s="168"/>
      <c r="J217" s="75"/>
      <c r="K217" s="70">
        <f>окт.23!K217+ноя.23!H217-ноя.23!G217</f>
        <v>-33.650000000000006</v>
      </c>
      <c r="L217" s="86"/>
    </row>
    <row r="218" spans="1:12">
      <c r="A218" s="138"/>
      <c r="B218" s="120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70">
        <f t="shared" si="7"/>
        <v>0</v>
      </c>
      <c r="H218" s="70"/>
      <c r="I218" s="168"/>
      <c r="J218" s="75"/>
      <c r="K218" s="70">
        <f>окт.23!K218+ноя.23!H218-ноя.23!G218</f>
        <v>0</v>
      </c>
      <c r="L218" s="86"/>
    </row>
    <row r="219" spans="1:12">
      <c r="A219" s="77"/>
      <c r="B219" s="120">
        <v>217</v>
      </c>
      <c r="C219" s="69">
        <v>10967</v>
      </c>
      <c r="D219" s="69">
        <v>10967</v>
      </c>
      <c r="E219" s="70">
        <f t="shared" si="6"/>
        <v>0</v>
      </c>
      <c r="F219" s="70">
        <v>6.73</v>
      </c>
      <c r="G219" s="70">
        <f t="shared" si="7"/>
        <v>0</v>
      </c>
      <c r="H219" s="70">
        <v>540</v>
      </c>
      <c r="I219" s="168">
        <v>90309</v>
      </c>
      <c r="J219" s="75">
        <v>45238</v>
      </c>
      <c r="K219" s="70">
        <f>окт.23!K219+ноя.23!H219-ноя.23!G219</f>
        <v>-85.170000000000755</v>
      </c>
      <c r="L219" s="86"/>
    </row>
    <row r="220" spans="1:12">
      <c r="A220" s="138"/>
      <c r="B220" s="120">
        <v>218</v>
      </c>
      <c r="C220" s="69"/>
      <c r="D220" s="69"/>
      <c r="E220" s="70">
        <f t="shared" si="6"/>
        <v>0</v>
      </c>
      <c r="F220" s="70">
        <v>6.73</v>
      </c>
      <c r="G220" s="70">
        <f t="shared" si="7"/>
        <v>0</v>
      </c>
      <c r="H220" s="70"/>
      <c r="I220" s="168"/>
      <c r="J220" s="75"/>
      <c r="K220" s="70">
        <f>окт.23!K220+ноя.23!H220-ноя.23!G220</f>
        <v>0</v>
      </c>
      <c r="L220" s="86"/>
    </row>
    <row r="221" spans="1:12">
      <c r="A221" s="138"/>
      <c r="B221" s="120">
        <v>219</v>
      </c>
      <c r="C221" s="69">
        <v>2960</v>
      </c>
      <c r="D221" s="69">
        <v>3099</v>
      </c>
      <c r="E221" s="70">
        <f t="shared" si="6"/>
        <v>139</v>
      </c>
      <c r="F221" s="70">
        <v>6.73</v>
      </c>
      <c r="G221" s="70">
        <f t="shared" si="7"/>
        <v>935.47</v>
      </c>
      <c r="H221" s="70"/>
      <c r="I221" s="168"/>
      <c r="J221" s="75"/>
      <c r="K221" s="70">
        <f>окт.23!K221+ноя.23!H221-ноя.23!G221</f>
        <v>-4818.68</v>
      </c>
      <c r="L221" s="86"/>
    </row>
    <row r="222" spans="1:12">
      <c r="A222" s="138"/>
      <c r="B222" s="120">
        <v>220</v>
      </c>
      <c r="C222" s="69"/>
      <c r="D222" s="69"/>
      <c r="E222" s="70">
        <f t="shared" si="6"/>
        <v>0</v>
      </c>
      <c r="F222" s="70">
        <v>6.73</v>
      </c>
      <c r="G222" s="70">
        <f t="shared" si="7"/>
        <v>0</v>
      </c>
      <c r="H222" s="70"/>
      <c r="I222" s="168"/>
      <c r="J222" s="75"/>
      <c r="K222" s="70">
        <f>окт.23!K222+ноя.23!H222-ноя.23!G222</f>
        <v>0</v>
      </c>
      <c r="L222" s="86"/>
    </row>
    <row r="223" spans="1:12">
      <c r="A223" s="138"/>
      <c r="B223" s="120">
        <v>221</v>
      </c>
      <c r="C223" s="69"/>
      <c r="D223" s="69"/>
      <c r="E223" s="70">
        <f t="shared" si="6"/>
        <v>0</v>
      </c>
      <c r="F223" s="70">
        <v>6.73</v>
      </c>
      <c r="G223" s="70">
        <f t="shared" si="7"/>
        <v>0</v>
      </c>
      <c r="H223" s="70"/>
      <c r="I223" s="168"/>
      <c r="J223" s="75"/>
      <c r="K223" s="70">
        <f>окт.23!K223+ноя.23!H223-ноя.23!G223</f>
        <v>0</v>
      </c>
      <c r="L223" s="86"/>
    </row>
    <row r="224" spans="1:12">
      <c r="A224" s="138"/>
      <c r="B224" s="120">
        <v>222</v>
      </c>
      <c r="C224" s="69"/>
      <c r="D224" s="69"/>
      <c r="E224" s="70">
        <f t="shared" si="6"/>
        <v>0</v>
      </c>
      <c r="F224" s="70">
        <v>6.73</v>
      </c>
      <c r="G224" s="70">
        <f t="shared" si="7"/>
        <v>0</v>
      </c>
      <c r="H224" s="70"/>
      <c r="I224" s="168"/>
      <c r="J224" s="75"/>
      <c r="K224" s="70">
        <f>окт.23!K224+ноя.23!H224-ноя.23!G224</f>
        <v>0</v>
      </c>
      <c r="L224" s="86"/>
    </row>
    <row r="225" spans="1:12">
      <c r="A225" s="138"/>
      <c r="B225" s="120">
        <v>223</v>
      </c>
      <c r="C225" s="69"/>
      <c r="D225" s="69"/>
      <c r="E225" s="70">
        <f t="shared" si="6"/>
        <v>0</v>
      </c>
      <c r="F225" s="70">
        <v>6.73</v>
      </c>
      <c r="G225" s="70">
        <f t="shared" si="7"/>
        <v>0</v>
      </c>
      <c r="H225" s="70"/>
      <c r="I225" s="168"/>
      <c r="J225" s="75"/>
      <c r="K225" s="70">
        <f>окт.23!K225+ноя.23!H225-ноя.23!G225</f>
        <v>0</v>
      </c>
      <c r="L225" s="86"/>
    </row>
    <row r="226" spans="1:12">
      <c r="A226" s="138"/>
      <c r="B226" s="120">
        <v>224</v>
      </c>
      <c r="C226" s="69">
        <v>9801</v>
      </c>
      <c r="D226" s="69">
        <v>10062</v>
      </c>
      <c r="E226" s="70">
        <f t="shared" si="6"/>
        <v>261</v>
      </c>
      <c r="F226" s="70">
        <v>6.73</v>
      </c>
      <c r="G226" s="70">
        <f t="shared" si="7"/>
        <v>1756.5300000000002</v>
      </c>
      <c r="H226" s="70">
        <v>2542</v>
      </c>
      <c r="I226" s="168">
        <v>134469</v>
      </c>
      <c r="J226" s="75">
        <v>45246</v>
      </c>
      <c r="K226" s="70">
        <f>окт.23!K226+ноя.23!H226-ноя.23!G226</f>
        <v>-5693.0800000000036</v>
      </c>
      <c r="L226" s="86"/>
    </row>
    <row r="227" spans="1:12">
      <c r="A227" s="138"/>
      <c r="B227" s="120">
        <v>225</v>
      </c>
      <c r="C227" s="69"/>
      <c r="D227" s="69"/>
      <c r="E227" s="70">
        <f t="shared" si="6"/>
        <v>0</v>
      </c>
      <c r="F227" s="70">
        <v>6.73</v>
      </c>
      <c r="G227" s="70">
        <f t="shared" si="7"/>
        <v>0</v>
      </c>
      <c r="H227" s="70"/>
      <c r="I227" s="168"/>
      <c r="J227" s="75"/>
      <c r="K227" s="70">
        <f>окт.23!K227+ноя.23!H227-ноя.23!G227</f>
        <v>0</v>
      </c>
      <c r="L227" s="86"/>
    </row>
    <row r="228" spans="1:12">
      <c r="A228" s="138"/>
      <c r="B228" s="120">
        <v>226</v>
      </c>
      <c r="C228" s="69"/>
      <c r="D228" s="69"/>
      <c r="E228" s="70">
        <f t="shared" si="6"/>
        <v>0</v>
      </c>
      <c r="F228" s="70">
        <v>6.73</v>
      </c>
      <c r="G228" s="70">
        <f t="shared" si="7"/>
        <v>0</v>
      </c>
      <c r="H228" s="70"/>
      <c r="I228" s="168"/>
      <c r="J228" s="75"/>
      <c r="K228" s="70">
        <f>окт.23!K228+ноя.23!H228-ноя.23!G228</f>
        <v>0</v>
      </c>
      <c r="L228" s="86"/>
    </row>
    <row r="229" spans="1:12">
      <c r="A229" s="138"/>
      <c r="B229" s="120">
        <v>227</v>
      </c>
      <c r="C229" s="69">
        <v>3492</v>
      </c>
      <c r="D229" s="69">
        <v>4199</v>
      </c>
      <c r="E229" s="70">
        <f t="shared" si="6"/>
        <v>707</v>
      </c>
      <c r="F229" s="70">
        <v>6.73</v>
      </c>
      <c r="G229" s="70">
        <f t="shared" si="7"/>
        <v>4758.1100000000006</v>
      </c>
      <c r="H229" s="70">
        <v>5000</v>
      </c>
      <c r="I229" s="168">
        <v>86221</v>
      </c>
      <c r="J229" s="75">
        <v>45252</v>
      </c>
      <c r="K229" s="70">
        <f>окт.23!K229+ноя.23!H229-ноя.23!G229</f>
        <v>-6393.090000000002</v>
      </c>
      <c r="L229" s="86"/>
    </row>
    <row r="230" spans="1:12">
      <c r="A230" s="138"/>
      <c r="B230" s="120">
        <v>228</v>
      </c>
      <c r="C230" s="69">
        <v>1510</v>
      </c>
      <c r="D230" s="69">
        <v>1516</v>
      </c>
      <c r="E230" s="70">
        <f t="shared" si="6"/>
        <v>6</v>
      </c>
      <c r="F230" s="70">
        <v>6.73</v>
      </c>
      <c r="G230" s="70">
        <f t="shared" si="7"/>
        <v>40.380000000000003</v>
      </c>
      <c r="H230" s="70"/>
      <c r="I230" s="168"/>
      <c r="J230" s="75"/>
      <c r="K230" s="70">
        <f>окт.23!K230+ноя.23!H230-ноя.23!G230</f>
        <v>-2718.92</v>
      </c>
      <c r="L230" s="86"/>
    </row>
    <row r="231" spans="1:12">
      <c r="A231" s="138"/>
      <c r="B231" s="120">
        <v>229</v>
      </c>
      <c r="C231" s="69">
        <v>1498</v>
      </c>
      <c r="D231" s="69">
        <v>1577</v>
      </c>
      <c r="E231" s="70">
        <f t="shared" si="6"/>
        <v>79</v>
      </c>
      <c r="F231" s="70">
        <v>6.73</v>
      </c>
      <c r="G231" s="70">
        <f t="shared" si="7"/>
        <v>531.67000000000007</v>
      </c>
      <c r="H231" s="70">
        <v>800.87</v>
      </c>
      <c r="I231" s="168">
        <v>3653</v>
      </c>
      <c r="J231" s="75">
        <v>45252</v>
      </c>
      <c r="K231" s="70">
        <f>окт.23!K231+ноя.23!H231-ноя.23!G231</f>
        <v>-531.67000000000019</v>
      </c>
      <c r="L231" s="86"/>
    </row>
    <row r="232" spans="1:12">
      <c r="A232" s="138"/>
      <c r="B232" s="120">
        <v>230</v>
      </c>
      <c r="C232" s="69">
        <v>159</v>
      </c>
      <c r="D232" s="69">
        <v>177</v>
      </c>
      <c r="E232" s="70">
        <f t="shared" si="6"/>
        <v>18</v>
      </c>
      <c r="F232" s="70">
        <v>6.73</v>
      </c>
      <c r="G232" s="70">
        <f t="shared" si="7"/>
        <v>121.14000000000001</v>
      </c>
      <c r="H232" s="70">
        <v>1000</v>
      </c>
      <c r="I232" s="168">
        <v>779517</v>
      </c>
      <c r="J232" s="75">
        <v>45237</v>
      </c>
      <c r="K232" s="70">
        <f>окт.23!K232+ноя.23!H232-ноя.23!G232</f>
        <v>1315.5199999999998</v>
      </c>
      <c r="L232" s="86"/>
    </row>
    <row r="233" spans="1:12">
      <c r="A233" s="138"/>
      <c r="B233" s="120">
        <v>231</v>
      </c>
      <c r="C233" s="69"/>
      <c r="D233" s="69"/>
      <c r="E233" s="70">
        <f t="shared" si="6"/>
        <v>0</v>
      </c>
      <c r="F233" s="70">
        <v>6.73</v>
      </c>
      <c r="G233" s="70">
        <f t="shared" si="7"/>
        <v>0</v>
      </c>
      <c r="H233" s="70"/>
      <c r="I233" s="168"/>
      <c r="J233" s="75"/>
      <c r="K233" s="70">
        <f>окт.23!K233+ноя.23!H233-ноя.23!G233</f>
        <v>0</v>
      </c>
      <c r="L233" s="86"/>
    </row>
    <row r="234" spans="1:12">
      <c r="A234" s="138"/>
      <c r="B234" s="120">
        <v>232</v>
      </c>
      <c r="C234" s="69">
        <v>1</v>
      </c>
      <c r="D234" s="69">
        <v>268</v>
      </c>
      <c r="E234" s="70">
        <f t="shared" si="6"/>
        <v>267</v>
      </c>
      <c r="F234" s="70">
        <v>6.73</v>
      </c>
      <c r="G234" s="70">
        <f t="shared" si="7"/>
        <v>1796.91</v>
      </c>
      <c r="H234" s="70"/>
      <c r="I234" s="168"/>
      <c r="J234" s="75"/>
      <c r="K234" s="70">
        <f>окт.23!K234+ноя.23!H234-ноя.23!G234</f>
        <v>-1796.91</v>
      </c>
      <c r="L234" s="86"/>
    </row>
    <row r="235" spans="1:12">
      <c r="A235" s="138"/>
      <c r="B235" s="120">
        <v>233</v>
      </c>
      <c r="C235" s="69"/>
      <c r="D235" s="69"/>
      <c r="E235" s="70">
        <f t="shared" si="6"/>
        <v>0</v>
      </c>
      <c r="F235" s="70">
        <v>6.73</v>
      </c>
      <c r="G235" s="70">
        <f t="shared" si="7"/>
        <v>0</v>
      </c>
      <c r="H235" s="70"/>
      <c r="I235" s="168"/>
      <c r="J235" s="75"/>
      <c r="K235" s="70">
        <f>окт.23!K235+ноя.23!H235-ноя.23!G235</f>
        <v>0</v>
      </c>
      <c r="L235" s="86"/>
    </row>
    <row r="236" spans="1:12">
      <c r="A236" s="138"/>
      <c r="B236" s="120">
        <v>234</v>
      </c>
      <c r="C236" s="69"/>
      <c r="D236" s="69"/>
      <c r="E236" s="70">
        <f t="shared" si="6"/>
        <v>0</v>
      </c>
      <c r="F236" s="70">
        <v>6.73</v>
      </c>
      <c r="G236" s="70">
        <f t="shared" si="7"/>
        <v>0</v>
      </c>
      <c r="H236" s="70"/>
      <c r="I236" s="168"/>
      <c r="J236" s="75"/>
      <c r="K236" s="70">
        <f>окт.23!K236+ноя.23!H236-ноя.23!G236</f>
        <v>0</v>
      </c>
      <c r="L236" s="86"/>
    </row>
    <row r="237" spans="1:12">
      <c r="A237" s="138"/>
      <c r="B237" s="120">
        <v>235</v>
      </c>
      <c r="C237" s="69"/>
      <c r="D237" s="69"/>
      <c r="E237" s="70">
        <f t="shared" si="6"/>
        <v>0</v>
      </c>
      <c r="F237" s="70">
        <v>6.73</v>
      </c>
      <c r="G237" s="70">
        <f t="shared" si="7"/>
        <v>0</v>
      </c>
      <c r="H237" s="70"/>
      <c r="I237" s="168"/>
      <c r="J237" s="75"/>
      <c r="K237" s="70">
        <f>окт.23!K237+ноя.23!H237-ноя.23!G237</f>
        <v>0</v>
      </c>
      <c r="L237" s="86"/>
    </row>
    <row r="238" spans="1:12">
      <c r="A238" s="138"/>
      <c r="B238" s="120">
        <v>236</v>
      </c>
      <c r="C238" s="69"/>
      <c r="D238" s="69"/>
      <c r="E238" s="70">
        <f t="shared" si="6"/>
        <v>0</v>
      </c>
      <c r="F238" s="70">
        <v>6.73</v>
      </c>
      <c r="G238" s="70">
        <f t="shared" si="7"/>
        <v>0</v>
      </c>
      <c r="H238" s="70"/>
      <c r="I238" s="168"/>
      <c r="J238" s="75"/>
      <c r="K238" s="70">
        <f>окт.23!K238+ноя.23!H238-ноя.23!G238</f>
        <v>0</v>
      </c>
      <c r="L238" s="86"/>
    </row>
    <row r="239" spans="1:12">
      <c r="A239" s="138"/>
      <c r="B239" s="120">
        <v>237</v>
      </c>
      <c r="C239" s="69"/>
      <c r="D239" s="69"/>
      <c r="E239" s="70">
        <f t="shared" si="6"/>
        <v>0</v>
      </c>
      <c r="F239" s="70">
        <v>6.73</v>
      </c>
      <c r="G239" s="70">
        <f t="shared" si="7"/>
        <v>0</v>
      </c>
      <c r="H239" s="70"/>
      <c r="I239" s="168"/>
      <c r="J239" s="75"/>
      <c r="K239" s="70">
        <f>окт.23!K239+ноя.23!H239-ноя.23!G239</f>
        <v>0</v>
      </c>
      <c r="L239" s="86"/>
    </row>
    <row r="240" spans="1:12">
      <c r="A240" s="138"/>
      <c r="B240" s="120">
        <v>238</v>
      </c>
      <c r="C240" s="69"/>
      <c r="D240" s="69"/>
      <c r="E240" s="70">
        <f t="shared" si="6"/>
        <v>0</v>
      </c>
      <c r="F240" s="70">
        <v>6.73</v>
      </c>
      <c r="G240" s="70">
        <f t="shared" si="7"/>
        <v>0</v>
      </c>
      <c r="H240" s="70"/>
      <c r="I240" s="168"/>
      <c r="J240" s="75"/>
      <c r="K240" s="70">
        <f>окт.23!K240+ноя.23!H240-ноя.23!G240</f>
        <v>0</v>
      </c>
      <c r="L240" s="86"/>
    </row>
    <row r="241" spans="1:12">
      <c r="A241" s="138"/>
      <c r="B241" s="120">
        <v>239</v>
      </c>
      <c r="C241" s="69"/>
      <c r="D241" s="69"/>
      <c r="E241" s="70">
        <f t="shared" si="6"/>
        <v>0</v>
      </c>
      <c r="F241" s="70">
        <v>6.73</v>
      </c>
      <c r="G241" s="70">
        <f t="shared" si="7"/>
        <v>0</v>
      </c>
      <c r="H241" s="70"/>
      <c r="I241" s="168"/>
      <c r="J241" s="75"/>
      <c r="K241" s="70">
        <f>окт.23!K241+ноя.23!H241-ноя.23!G241</f>
        <v>0</v>
      </c>
      <c r="L241" s="86"/>
    </row>
    <row r="242" spans="1:12">
      <c r="A242" s="138"/>
      <c r="B242" s="120">
        <v>240</v>
      </c>
      <c r="C242" s="69"/>
      <c r="D242" s="69"/>
      <c r="E242" s="70">
        <f t="shared" si="6"/>
        <v>0</v>
      </c>
      <c r="F242" s="70">
        <v>6.73</v>
      </c>
      <c r="G242" s="70">
        <f t="shared" si="7"/>
        <v>0</v>
      </c>
      <c r="H242" s="70"/>
      <c r="I242" s="168"/>
      <c r="J242" s="75"/>
      <c r="K242" s="70">
        <f>окт.23!K242+ноя.23!H242-ноя.23!G242</f>
        <v>0</v>
      </c>
      <c r="L242" s="86"/>
    </row>
    <row r="243" spans="1:12">
      <c r="A243" s="138"/>
      <c r="B243" s="120">
        <v>241</v>
      </c>
      <c r="C243" s="69"/>
      <c r="D243" s="69"/>
      <c r="E243" s="70">
        <f t="shared" si="6"/>
        <v>0</v>
      </c>
      <c r="F243" s="70">
        <v>6.73</v>
      </c>
      <c r="G243" s="70">
        <f t="shared" si="7"/>
        <v>0</v>
      </c>
      <c r="H243" s="70"/>
      <c r="I243" s="168"/>
      <c r="J243" s="75"/>
      <c r="K243" s="70">
        <f>окт.23!K243+ноя.23!H243-ноя.23!G243</f>
        <v>0</v>
      </c>
      <c r="L243" s="86"/>
    </row>
    <row r="244" spans="1:12">
      <c r="A244" s="138"/>
      <c r="B244" s="120">
        <v>242</v>
      </c>
      <c r="C244" s="69">
        <v>40911</v>
      </c>
      <c r="D244" s="69">
        <v>41795</v>
      </c>
      <c r="E244" s="70">
        <v>0</v>
      </c>
      <c r="F244" s="70">
        <v>6.73</v>
      </c>
      <c r="G244" s="70">
        <f t="shared" si="7"/>
        <v>0</v>
      </c>
      <c r="H244" s="70"/>
      <c r="I244" s="168"/>
      <c r="J244" s="75"/>
      <c r="K244" s="70">
        <f>окт.23!K244+ноя.23!H244-ноя.23!G244</f>
        <v>-1433.7800000000079</v>
      </c>
      <c r="L244" s="86"/>
    </row>
    <row r="245" spans="1:12">
      <c r="A245" s="138"/>
      <c r="B245" s="120">
        <v>243</v>
      </c>
      <c r="C245" s="69">
        <v>24477</v>
      </c>
      <c r="D245" s="69">
        <v>24706</v>
      </c>
      <c r="E245" s="70">
        <f t="shared" ref="E245:E276" si="8">D245-C245</f>
        <v>229</v>
      </c>
      <c r="F245" s="112">
        <v>4.71</v>
      </c>
      <c r="G245" s="70">
        <f t="shared" si="7"/>
        <v>1078.5899999999999</v>
      </c>
      <c r="H245" s="70"/>
      <c r="I245" s="168"/>
      <c r="J245" s="75"/>
      <c r="K245" s="70">
        <f>окт.23!K245+ноя.23!H245-ноя.23!G245</f>
        <v>-142.92999999999995</v>
      </c>
      <c r="L245" s="86"/>
    </row>
    <row r="246" spans="1:12">
      <c r="A246" s="138"/>
      <c r="B246" s="120">
        <v>244</v>
      </c>
      <c r="C246" s="69"/>
      <c r="D246" s="69"/>
      <c r="E246" s="70">
        <f t="shared" si="8"/>
        <v>0</v>
      </c>
      <c r="F246" s="70">
        <v>6.73</v>
      </c>
      <c r="G246" s="70">
        <f t="shared" si="7"/>
        <v>0</v>
      </c>
      <c r="H246" s="70"/>
      <c r="I246" s="168"/>
      <c r="J246" s="75"/>
      <c r="K246" s="70">
        <f>окт.23!K246+ноя.23!H246-ноя.23!G246</f>
        <v>0</v>
      </c>
      <c r="L246" s="86"/>
    </row>
    <row r="247" spans="1:12">
      <c r="A247" s="138"/>
      <c r="B247" s="120">
        <v>245</v>
      </c>
      <c r="C247" s="69">
        <v>41022</v>
      </c>
      <c r="D247" s="69">
        <v>42029</v>
      </c>
      <c r="E247" s="70">
        <f t="shared" si="8"/>
        <v>1007</v>
      </c>
      <c r="F247" s="112">
        <v>4.71</v>
      </c>
      <c r="G247" s="70">
        <f t="shared" si="7"/>
        <v>4742.97</v>
      </c>
      <c r="H247" s="70">
        <v>5000</v>
      </c>
      <c r="I247" s="168">
        <v>225228</v>
      </c>
      <c r="J247" s="75">
        <v>45239</v>
      </c>
      <c r="K247" s="70">
        <f>окт.23!K247+ноя.23!H247-ноя.23!G247</f>
        <v>-13707.05</v>
      </c>
      <c r="L247" s="86"/>
    </row>
    <row r="248" spans="1:12">
      <c r="A248" s="138"/>
      <c r="B248" s="120">
        <v>246</v>
      </c>
      <c r="C248" s="69">
        <v>51126</v>
      </c>
      <c r="D248" s="69">
        <v>53959</v>
      </c>
      <c r="E248" s="70">
        <f t="shared" si="8"/>
        <v>2833</v>
      </c>
      <c r="F248" s="112">
        <v>4.71</v>
      </c>
      <c r="G248" s="70">
        <f t="shared" si="7"/>
        <v>13343.43</v>
      </c>
      <c r="H248" s="70">
        <v>2500</v>
      </c>
      <c r="I248" s="168">
        <v>578846</v>
      </c>
      <c r="J248" s="75">
        <v>45239</v>
      </c>
      <c r="K248" s="70">
        <f>окт.23!K248+ноя.23!H248-ноя.23!G248</f>
        <v>-13972.62</v>
      </c>
      <c r="L248" s="86"/>
    </row>
    <row r="249" spans="1:12">
      <c r="A249" s="138"/>
      <c r="B249" s="120">
        <v>247</v>
      </c>
      <c r="C249" s="69">
        <v>1</v>
      </c>
      <c r="D249" s="69">
        <v>5</v>
      </c>
      <c r="E249" s="70">
        <f t="shared" si="8"/>
        <v>4</v>
      </c>
      <c r="F249" s="70">
        <v>6.73</v>
      </c>
      <c r="G249" s="70">
        <f t="shared" si="7"/>
        <v>26.92</v>
      </c>
      <c r="H249" s="70"/>
      <c r="I249" s="168"/>
      <c r="J249" s="75"/>
      <c r="K249" s="70">
        <f>окт.23!K249+ноя.23!H249-ноя.23!G249</f>
        <v>-26.92</v>
      </c>
      <c r="L249" s="86"/>
    </row>
    <row r="250" spans="1:12">
      <c r="A250" s="138"/>
      <c r="B250" s="120">
        <v>248</v>
      </c>
      <c r="C250" s="69"/>
      <c r="D250" s="69"/>
      <c r="E250" s="70">
        <f t="shared" si="8"/>
        <v>0</v>
      </c>
      <c r="F250" s="70">
        <v>6.73</v>
      </c>
      <c r="G250" s="70">
        <f t="shared" si="7"/>
        <v>0</v>
      </c>
      <c r="H250" s="70"/>
      <c r="I250" s="168"/>
      <c r="J250" s="75"/>
      <c r="K250" s="70">
        <f>окт.23!K250+ноя.23!H250-ноя.23!G250</f>
        <v>0</v>
      </c>
      <c r="L250" s="86"/>
    </row>
    <row r="251" spans="1:12">
      <c r="A251" s="138"/>
      <c r="B251" s="120">
        <v>249</v>
      </c>
      <c r="C251" s="69">
        <v>27222</v>
      </c>
      <c r="D251" s="69">
        <v>27949</v>
      </c>
      <c r="E251" s="70">
        <f t="shared" si="8"/>
        <v>727</v>
      </c>
      <c r="F251" s="112">
        <v>0</v>
      </c>
      <c r="G251" s="70">
        <f t="shared" si="7"/>
        <v>0</v>
      </c>
      <c r="H251" s="70"/>
      <c r="I251" s="168"/>
      <c r="J251" s="75"/>
      <c r="K251" s="70">
        <f>окт.23!K251+ноя.23!H251-ноя.23!G251</f>
        <v>0</v>
      </c>
      <c r="L251" s="86"/>
    </row>
    <row r="252" spans="1:12">
      <c r="A252" s="138"/>
      <c r="B252" s="120">
        <v>250</v>
      </c>
      <c r="C252" s="69">
        <v>5</v>
      </c>
      <c r="D252" s="69">
        <v>6</v>
      </c>
      <c r="E252" s="70">
        <f t="shared" si="8"/>
        <v>1</v>
      </c>
      <c r="F252" s="70">
        <v>6.73</v>
      </c>
      <c r="G252" s="70">
        <f t="shared" si="7"/>
        <v>6.73</v>
      </c>
      <c r="H252" s="70"/>
      <c r="I252" s="168"/>
      <c r="J252" s="75"/>
      <c r="K252" s="70">
        <f>окт.23!K252+ноя.23!H252-ноя.23!G252</f>
        <v>-33.650000000000006</v>
      </c>
      <c r="L252" s="86"/>
    </row>
    <row r="253" spans="1:12">
      <c r="A253" s="77"/>
      <c r="B253" s="120">
        <v>251</v>
      </c>
      <c r="C253" s="69">
        <v>35299</v>
      </c>
      <c r="D253" s="69">
        <v>36046</v>
      </c>
      <c r="E253" s="70">
        <f t="shared" si="8"/>
        <v>747</v>
      </c>
      <c r="F253" s="112">
        <v>4.71</v>
      </c>
      <c r="G253" s="70">
        <f t="shared" si="7"/>
        <v>3518.37</v>
      </c>
      <c r="H253" s="70"/>
      <c r="I253" s="168"/>
      <c r="J253" s="75"/>
      <c r="K253" s="70">
        <f>окт.23!K253+ноя.23!H253-ноя.23!G253</f>
        <v>986.60000000000127</v>
      </c>
      <c r="L253" s="86"/>
    </row>
    <row r="254" spans="1:12">
      <c r="A254" s="138"/>
      <c r="B254" s="120">
        <v>252</v>
      </c>
      <c r="C254" s="69">
        <v>5</v>
      </c>
      <c r="D254" s="69">
        <v>110</v>
      </c>
      <c r="E254" s="70">
        <f t="shared" si="8"/>
        <v>105</v>
      </c>
      <c r="F254" s="70">
        <v>6.73</v>
      </c>
      <c r="G254" s="70">
        <f t="shared" si="7"/>
        <v>706.65000000000009</v>
      </c>
      <c r="H254" s="70"/>
      <c r="I254" s="168"/>
      <c r="J254" s="75"/>
      <c r="K254" s="70">
        <f>окт.23!K254+ноя.23!H254-ноя.23!G254</f>
        <v>-733.57</v>
      </c>
      <c r="L254" s="86"/>
    </row>
    <row r="255" spans="1:12">
      <c r="A255" s="138"/>
      <c r="B255" s="120">
        <v>253</v>
      </c>
      <c r="C255" s="69">
        <v>5</v>
      </c>
      <c r="D255" s="69">
        <v>169</v>
      </c>
      <c r="E255" s="70">
        <f t="shared" si="8"/>
        <v>164</v>
      </c>
      <c r="F255" s="70">
        <v>6.73</v>
      </c>
      <c r="G255" s="70">
        <f t="shared" si="7"/>
        <v>1103.72</v>
      </c>
      <c r="H255" s="70"/>
      <c r="I255" s="168"/>
      <c r="J255" s="75"/>
      <c r="K255" s="70">
        <f>окт.23!K255+ноя.23!H255-ноя.23!G255</f>
        <v>-1110.45</v>
      </c>
      <c r="L255" s="86"/>
    </row>
    <row r="256" spans="1:12">
      <c r="A256" s="138"/>
      <c r="B256" s="120">
        <v>254</v>
      </c>
      <c r="C256" s="69"/>
      <c r="D256" s="69"/>
      <c r="E256" s="70">
        <f t="shared" si="8"/>
        <v>0</v>
      </c>
      <c r="F256" s="70">
        <v>6.73</v>
      </c>
      <c r="G256" s="70">
        <f t="shared" si="7"/>
        <v>0</v>
      </c>
      <c r="H256" s="70"/>
      <c r="I256" s="168"/>
      <c r="J256" s="75"/>
      <c r="K256" s="70">
        <f>окт.23!K256+ноя.23!H256-ноя.23!G256</f>
        <v>0</v>
      </c>
      <c r="L256" s="86"/>
    </row>
    <row r="257" spans="1:12">
      <c r="A257" s="138"/>
      <c r="B257" s="120">
        <v>256</v>
      </c>
      <c r="C257" s="69">
        <v>1150</v>
      </c>
      <c r="D257" s="69">
        <v>1182</v>
      </c>
      <c r="E257" s="70">
        <f t="shared" si="8"/>
        <v>32</v>
      </c>
      <c r="F257" s="70">
        <v>6.73</v>
      </c>
      <c r="G257" s="70">
        <f t="shared" si="7"/>
        <v>215.36</v>
      </c>
      <c r="H257" s="70"/>
      <c r="I257" s="168"/>
      <c r="J257" s="75"/>
      <c r="K257" s="70">
        <f>окт.23!K257+ноя.23!H257-ноя.23!G257</f>
        <v>-427.94000000000068</v>
      </c>
      <c r="L257" s="86"/>
    </row>
    <row r="258" spans="1:12">
      <c r="A258" s="138"/>
      <c r="B258" s="120">
        <v>258</v>
      </c>
      <c r="C258" s="69">
        <v>1541</v>
      </c>
      <c r="D258" s="69">
        <v>2023</v>
      </c>
      <c r="E258" s="70">
        <f t="shared" si="8"/>
        <v>482</v>
      </c>
      <c r="F258" s="141">
        <v>4.71</v>
      </c>
      <c r="G258" s="70">
        <f t="shared" si="7"/>
        <v>2270.2199999999998</v>
      </c>
      <c r="H258" s="70"/>
      <c r="I258" s="168"/>
      <c r="J258" s="75"/>
      <c r="K258" s="70">
        <f>окт.23!K258+ноя.23!H258-ноя.23!G258</f>
        <v>-4988.84</v>
      </c>
      <c r="L258" s="86"/>
    </row>
    <row r="259" spans="1:12">
      <c r="A259" s="138"/>
      <c r="B259" s="120">
        <v>259</v>
      </c>
      <c r="C259" s="69"/>
      <c r="D259" s="69"/>
      <c r="E259" s="70">
        <f t="shared" si="8"/>
        <v>0</v>
      </c>
      <c r="F259" s="70">
        <v>6.73</v>
      </c>
      <c r="G259" s="70">
        <f t="shared" si="7"/>
        <v>0</v>
      </c>
      <c r="H259" s="70"/>
      <c r="I259" s="168"/>
      <c r="J259" s="75"/>
      <c r="K259" s="70">
        <f>окт.23!K259+ноя.23!H259-ноя.23!G259</f>
        <v>0</v>
      </c>
      <c r="L259" s="86"/>
    </row>
    <row r="260" spans="1:12">
      <c r="A260" s="138"/>
      <c r="B260" s="120">
        <v>260</v>
      </c>
      <c r="C260" s="69">
        <v>68</v>
      </c>
      <c r="D260" s="69">
        <v>68</v>
      </c>
      <c r="E260" s="70">
        <f t="shared" si="8"/>
        <v>0</v>
      </c>
      <c r="F260" s="70">
        <v>6.73</v>
      </c>
      <c r="G260" s="70">
        <f t="shared" si="7"/>
        <v>0</v>
      </c>
      <c r="H260" s="70"/>
      <c r="I260" s="168"/>
      <c r="J260" s="75"/>
      <c r="K260" s="70">
        <f>окт.23!K260+ноя.23!H260-ноя.23!G260</f>
        <v>585.5100000000001</v>
      </c>
      <c r="L260" s="86"/>
    </row>
    <row r="261" spans="1:12">
      <c r="A261" s="138"/>
      <c r="B261" s="120">
        <v>261</v>
      </c>
      <c r="C261" s="69"/>
      <c r="D261" s="69"/>
      <c r="E261" s="70">
        <f t="shared" si="8"/>
        <v>0</v>
      </c>
      <c r="F261" s="70">
        <v>6.73</v>
      </c>
      <c r="G261" s="70">
        <f t="shared" si="7"/>
        <v>0</v>
      </c>
      <c r="H261" s="70"/>
      <c r="I261" s="168"/>
      <c r="J261" s="75"/>
      <c r="K261" s="70">
        <f>окт.23!K261+ноя.23!H261-ноя.23!G261</f>
        <v>0</v>
      </c>
      <c r="L261" s="86"/>
    </row>
    <row r="262" spans="1:12">
      <c r="A262" s="138"/>
      <c r="B262" s="120">
        <v>262</v>
      </c>
      <c r="C262" s="69"/>
      <c r="D262" s="69"/>
      <c r="E262" s="70">
        <f t="shared" si="8"/>
        <v>0</v>
      </c>
      <c r="F262" s="70">
        <v>6.73</v>
      </c>
      <c r="G262" s="70">
        <f t="shared" si="7"/>
        <v>0</v>
      </c>
      <c r="H262" s="70"/>
      <c r="I262" s="168"/>
      <c r="J262" s="75"/>
      <c r="K262" s="70">
        <f>окт.23!K262+ноя.23!H262-ноя.23!G262</f>
        <v>0</v>
      </c>
      <c r="L262" s="86"/>
    </row>
    <row r="263" spans="1:12">
      <c r="A263" s="138"/>
      <c r="B263" s="120">
        <v>263</v>
      </c>
      <c r="C263" s="69"/>
      <c r="D263" s="69"/>
      <c r="E263" s="70">
        <f t="shared" si="8"/>
        <v>0</v>
      </c>
      <c r="F263" s="70">
        <v>6.73</v>
      </c>
      <c r="G263" s="70">
        <f t="shared" si="7"/>
        <v>0</v>
      </c>
      <c r="H263" s="70"/>
      <c r="I263" s="168"/>
      <c r="J263" s="75"/>
      <c r="K263" s="70">
        <f>окт.23!K263+ноя.23!H263-ноя.23!G263</f>
        <v>0</v>
      </c>
      <c r="L263" s="86"/>
    </row>
    <row r="264" spans="1:12">
      <c r="A264" s="138"/>
      <c r="B264" s="120">
        <v>264</v>
      </c>
      <c r="C264" s="69"/>
      <c r="D264" s="69"/>
      <c r="E264" s="70">
        <f t="shared" si="8"/>
        <v>0</v>
      </c>
      <c r="F264" s="70">
        <v>6.73</v>
      </c>
      <c r="G264" s="70">
        <f t="shared" si="7"/>
        <v>0</v>
      </c>
      <c r="H264" s="70"/>
      <c r="I264" s="168"/>
      <c r="J264" s="75"/>
      <c r="K264" s="70">
        <f>окт.23!K264+ноя.23!H264-ноя.23!G264</f>
        <v>0</v>
      </c>
      <c r="L264" s="86"/>
    </row>
    <row r="265" spans="1:12">
      <c r="A265" s="138"/>
      <c r="B265" s="120">
        <v>265</v>
      </c>
      <c r="C265" s="69">
        <v>445</v>
      </c>
      <c r="D265" s="69">
        <v>455</v>
      </c>
      <c r="E265" s="70">
        <f t="shared" si="8"/>
        <v>10</v>
      </c>
      <c r="F265" s="70">
        <v>6.73</v>
      </c>
      <c r="G265" s="70">
        <f t="shared" si="7"/>
        <v>67.300000000000011</v>
      </c>
      <c r="H265" s="70"/>
      <c r="I265" s="168"/>
      <c r="J265" s="75"/>
      <c r="K265" s="70">
        <f>окт.23!K265+ноя.23!H265-ноя.23!G265</f>
        <v>-2503.56</v>
      </c>
      <c r="L265" s="86"/>
    </row>
    <row r="266" spans="1:12">
      <c r="A266" s="138"/>
      <c r="B266" s="120">
        <v>266</v>
      </c>
      <c r="C266" s="69">
        <v>13910</v>
      </c>
      <c r="D266" s="69">
        <v>14993</v>
      </c>
      <c r="E266" s="70">
        <f t="shared" si="8"/>
        <v>1083</v>
      </c>
      <c r="F266" s="112">
        <v>4.71</v>
      </c>
      <c r="G266" s="70">
        <f t="shared" si="7"/>
        <v>5100.93</v>
      </c>
      <c r="H266" s="70">
        <v>2000</v>
      </c>
      <c r="I266" s="168">
        <v>761488</v>
      </c>
      <c r="J266" s="75">
        <v>45232</v>
      </c>
      <c r="K266" s="70">
        <f>окт.23!K266+ноя.23!H266-ноя.23!G266</f>
        <v>-2949.1399999999994</v>
      </c>
      <c r="L266" s="86"/>
    </row>
    <row r="267" spans="1:12">
      <c r="A267" s="27"/>
      <c r="B267" s="120">
        <v>267</v>
      </c>
      <c r="C267" s="69">
        <v>1342</v>
      </c>
      <c r="D267" s="69">
        <v>1349</v>
      </c>
      <c r="E267" s="70">
        <f t="shared" si="8"/>
        <v>7</v>
      </c>
      <c r="F267" s="70">
        <v>6.73</v>
      </c>
      <c r="G267" s="70">
        <f t="shared" ref="G267:G331" si="9">F267*E267</f>
        <v>47.11</v>
      </c>
      <c r="H267" s="70"/>
      <c r="I267" s="168"/>
      <c r="J267" s="75"/>
      <c r="K267" s="70">
        <f>окт.23!K267+ноя.23!H267-ноя.23!G267</f>
        <v>-2112.0300000000007</v>
      </c>
      <c r="L267" s="86"/>
    </row>
    <row r="268" spans="1:12">
      <c r="A268" s="138"/>
      <c r="B268" s="120">
        <v>268</v>
      </c>
      <c r="C268" s="69">
        <v>93384</v>
      </c>
      <c r="D268" s="69">
        <v>93988</v>
      </c>
      <c r="E268" s="70">
        <f t="shared" si="8"/>
        <v>604</v>
      </c>
      <c r="F268" s="112">
        <v>4.71</v>
      </c>
      <c r="G268" s="70">
        <f t="shared" si="9"/>
        <v>2844.84</v>
      </c>
      <c r="H268" s="70">
        <v>2000</v>
      </c>
      <c r="I268" s="168">
        <v>571780</v>
      </c>
      <c r="J268" s="75">
        <v>45238</v>
      </c>
      <c r="K268" s="70">
        <f>окт.23!K268+ноя.23!H268-ноя.23!G268</f>
        <v>4680.2299999999996</v>
      </c>
      <c r="L268" s="86"/>
    </row>
    <row r="269" spans="1:12">
      <c r="A269" s="138"/>
      <c r="B269" s="120">
        <v>269</v>
      </c>
      <c r="C269" s="69">
        <v>124</v>
      </c>
      <c r="D269" s="69">
        <v>125</v>
      </c>
      <c r="E269" s="70">
        <f t="shared" si="8"/>
        <v>1</v>
      </c>
      <c r="F269" s="70">
        <v>6.73</v>
      </c>
      <c r="G269" s="70">
        <f t="shared" si="9"/>
        <v>6.73</v>
      </c>
      <c r="H269" s="70"/>
      <c r="I269" s="168"/>
      <c r="J269" s="75"/>
      <c r="K269" s="70">
        <f>окт.23!K269+ноя.23!H269-ноя.23!G269</f>
        <v>-6.73</v>
      </c>
      <c r="L269" s="86"/>
    </row>
    <row r="270" spans="1:12">
      <c r="A270" s="138"/>
      <c r="B270" s="120">
        <v>270</v>
      </c>
      <c r="C270" s="69">
        <v>7644</v>
      </c>
      <c r="D270" s="69">
        <v>8477</v>
      </c>
      <c r="E270" s="70">
        <f t="shared" si="8"/>
        <v>833</v>
      </c>
      <c r="F270" s="70">
        <v>6.73</v>
      </c>
      <c r="G270" s="70">
        <f t="shared" si="9"/>
        <v>5606.09</v>
      </c>
      <c r="H270" s="70">
        <v>5008.68</v>
      </c>
      <c r="I270" s="168">
        <v>78</v>
      </c>
      <c r="J270" s="75">
        <v>45254</v>
      </c>
      <c r="K270" s="70">
        <f>окт.23!K270+ноя.23!H270-ноя.23!G270</f>
        <v>-25606.090000000004</v>
      </c>
      <c r="L270" s="86"/>
    </row>
    <row r="271" spans="1:12">
      <c r="A271" s="138"/>
      <c r="B271" s="120">
        <v>272</v>
      </c>
      <c r="C271" s="69"/>
      <c r="D271" s="69"/>
      <c r="E271" s="70">
        <f t="shared" si="8"/>
        <v>0</v>
      </c>
      <c r="F271" s="70">
        <v>6.73</v>
      </c>
      <c r="G271" s="70">
        <f t="shared" si="9"/>
        <v>0</v>
      </c>
      <c r="H271" s="70"/>
      <c r="I271" s="168"/>
      <c r="J271" s="75"/>
      <c r="K271" s="70">
        <f>окт.23!K271+ноя.23!H271-ноя.23!G271</f>
        <v>0</v>
      </c>
      <c r="L271" s="86"/>
    </row>
    <row r="272" spans="1:12">
      <c r="A272" s="138"/>
      <c r="B272" s="120">
        <v>273</v>
      </c>
      <c r="C272" s="69">
        <v>22463</v>
      </c>
      <c r="D272" s="69">
        <v>24747</v>
      </c>
      <c r="E272" s="70">
        <f t="shared" si="8"/>
        <v>2284</v>
      </c>
      <c r="F272" s="70">
        <v>6.73</v>
      </c>
      <c r="G272" s="70">
        <f t="shared" si="9"/>
        <v>15371.320000000002</v>
      </c>
      <c r="H272" s="70"/>
      <c r="I272" s="168"/>
      <c r="J272" s="75"/>
      <c r="K272" s="70">
        <f>окт.23!K272+ноя.23!H272-ноя.23!G272</f>
        <v>-111502.64000000001</v>
      </c>
      <c r="L272" s="86"/>
    </row>
    <row r="273" spans="1:12">
      <c r="A273" s="138"/>
      <c r="B273" s="120">
        <v>274</v>
      </c>
      <c r="C273" s="69">
        <v>63606</v>
      </c>
      <c r="D273" s="69">
        <v>66335</v>
      </c>
      <c r="E273" s="70">
        <f t="shared" si="8"/>
        <v>2729</v>
      </c>
      <c r="F273" s="112">
        <v>4.71</v>
      </c>
      <c r="G273" s="70">
        <f t="shared" si="9"/>
        <v>12853.59</v>
      </c>
      <c r="H273" s="70"/>
      <c r="I273" s="168"/>
      <c r="J273" s="75"/>
      <c r="K273" s="70">
        <f>окт.23!K273+ноя.23!H273-ноя.23!G273</f>
        <v>-7243.9799999999959</v>
      </c>
      <c r="L273" s="86"/>
    </row>
    <row r="274" spans="1:12">
      <c r="A274" s="138"/>
      <c r="B274" s="120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70">
        <f t="shared" si="9"/>
        <v>0</v>
      </c>
      <c r="H274" s="70">
        <v>500</v>
      </c>
      <c r="I274" s="168">
        <v>97712</v>
      </c>
      <c r="J274" s="75">
        <v>45243</v>
      </c>
      <c r="K274" s="70">
        <f>окт.23!K274+ноя.23!H274-ноя.23!G274</f>
        <v>10200</v>
      </c>
      <c r="L274" s="86"/>
    </row>
    <row r="275" spans="1:12">
      <c r="A275" s="138"/>
      <c r="B275" s="120">
        <v>276</v>
      </c>
      <c r="C275" s="69">
        <v>83705</v>
      </c>
      <c r="D275" s="69">
        <v>84955</v>
      </c>
      <c r="E275" s="70">
        <f t="shared" si="8"/>
        <v>1250</v>
      </c>
      <c r="F275" s="112">
        <v>4.71</v>
      </c>
      <c r="G275" s="70">
        <f t="shared" si="9"/>
        <v>5887.5</v>
      </c>
      <c r="H275" s="70"/>
      <c r="I275" s="168"/>
      <c r="J275" s="75"/>
      <c r="K275" s="70">
        <f>окт.23!K275+ноя.23!H275-ноя.23!G275</f>
        <v>94388.36</v>
      </c>
      <c r="L275" s="86"/>
    </row>
    <row r="276" spans="1:12">
      <c r="A276" s="138"/>
      <c r="B276" s="120">
        <v>277</v>
      </c>
      <c r="C276" s="69"/>
      <c r="D276" s="69"/>
      <c r="E276" s="70">
        <f t="shared" si="8"/>
        <v>0</v>
      </c>
      <c r="F276" s="70">
        <v>6.73</v>
      </c>
      <c r="G276" s="70">
        <f t="shared" si="9"/>
        <v>0</v>
      </c>
      <c r="H276" s="70"/>
      <c r="I276" s="168"/>
      <c r="J276" s="75"/>
      <c r="K276" s="70">
        <f>окт.23!K276+ноя.23!H276-ноя.23!G276</f>
        <v>0</v>
      </c>
      <c r="L276" s="86"/>
    </row>
    <row r="277" spans="1:12">
      <c r="A277" s="138"/>
      <c r="B277" s="120">
        <v>278</v>
      </c>
      <c r="C277" s="69">
        <v>30096</v>
      </c>
      <c r="D277" s="69">
        <v>30681</v>
      </c>
      <c r="E277" s="70">
        <f t="shared" ref="E277:E309" si="10">D277-C277</f>
        <v>585</v>
      </c>
      <c r="F277" s="70">
        <v>6.73</v>
      </c>
      <c r="G277" s="70">
        <f t="shared" si="9"/>
        <v>3937.05</v>
      </c>
      <c r="H277" s="70"/>
      <c r="I277" s="168"/>
      <c r="J277" s="75"/>
      <c r="K277" s="70">
        <f>окт.23!K277+ноя.23!H277-ноя.23!G277</f>
        <v>-3780.6500000000019</v>
      </c>
      <c r="L277" s="86"/>
    </row>
    <row r="278" spans="1:12">
      <c r="A278" s="138"/>
      <c r="B278" s="131" t="s">
        <v>28</v>
      </c>
      <c r="C278" s="69">
        <v>24836</v>
      </c>
      <c r="D278" s="69">
        <v>24836</v>
      </c>
      <c r="E278" s="70">
        <f t="shared" si="10"/>
        <v>0</v>
      </c>
      <c r="F278" s="70">
        <v>6.73</v>
      </c>
      <c r="G278" s="70">
        <f t="shared" si="9"/>
        <v>0</v>
      </c>
      <c r="H278" s="70"/>
      <c r="I278" s="168"/>
      <c r="J278" s="75"/>
      <c r="K278" s="70">
        <f>окт.23!K278+ноя.23!H278-ноя.23!G278</f>
        <v>-235.55</v>
      </c>
      <c r="L278" s="86"/>
    </row>
    <row r="279" spans="1:12">
      <c r="A279" s="138"/>
      <c r="B279" s="120" t="s">
        <v>29</v>
      </c>
      <c r="C279" s="69">
        <v>47836</v>
      </c>
      <c r="D279" s="69">
        <v>48221</v>
      </c>
      <c r="E279" s="70">
        <f t="shared" si="10"/>
        <v>385</v>
      </c>
      <c r="F279" s="112">
        <v>4.71</v>
      </c>
      <c r="G279" s="70">
        <f t="shared" si="9"/>
        <v>1813.35</v>
      </c>
      <c r="H279" s="70"/>
      <c r="I279" s="168"/>
      <c r="J279" s="75"/>
      <c r="K279" s="70">
        <f>окт.23!K279+ноя.23!H279-ноя.23!G279</f>
        <v>-7214.1100000000006</v>
      </c>
      <c r="L279" s="86"/>
    </row>
    <row r="280" spans="1:12" s="76" customFormat="1">
      <c r="A280" s="172"/>
      <c r="B280" s="171">
        <v>280</v>
      </c>
      <c r="C280" s="69">
        <v>7724</v>
      </c>
      <c r="D280" s="69">
        <v>8054</v>
      </c>
      <c r="E280" s="70">
        <f t="shared" si="10"/>
        <v>330</v>
      </c>
      <c r="F280" s="71">
        <v>6.73</v>
      </c>
      <c r="G280" s="70">
        <f t="shared" si="9"/>
        <v>2220.9</v>
      </c>
      <c r="H280" s="70"/>
      <c r="I280" s="171"/>
      <c r="J280" s="75"/>
      <c r="K280" s="70">
        <f>окт.23!K280+ноя.23!H280-ноя.23!G280</f>
        <v>-46766.770000000004</v>
      </c>
      <c r="L280" s="86"/>
    </row>
    <row r="281" spans="1:12">
      <c r="A281" s="138"/>
      <c r="B281" s="120">
        <v>281</v>
      </c>
      <c r="C281" s="69">
        <v>21970</v>
      </c>
      <c r="D281" s="69">
        <v>22659</v>
      </c>
      <c r="E281" s="70">
        <f t="shared" si="10"/>
        <v>689</v>
      </c>
      <c r="F281" s="70">
        <v>6.73</v>
      </c>
      <c r="G281" s="70">
        <f t="shared" si="9"/>
        <v>4636.97</v>
      </c>
      <c r="H281" s="70">
        <v>2000</v>
      </c>
      <c r="I281" s="168">
        <v>41364</v>
      </c>
      <c r="J281" s="75">
        <v>45243</v>
      </c>
      <c r="K281" s="70">
        <f>окт.23!K281+ноя.23!H281-ноя.23!G281</f>
        <v>7707.079999999999</v>
      </c>
      <c r="L281" s="86"/>
    </row>
    <row r="282" spans="1:12">
      <c r="A282" s="138"/>
      <c r="B282" s="120">
        <v>282</v>
      </c>
      <c r="C282" s="69">
        <v>577</v>
      </c>
      <c r="D282" s="69">
        <v>577</v>
      </c>
      <c r="E282" s="70">
        <f t="shared" si="10"/>
        <v>0</v>
      </c>
      <c r="F282" s="70">
        <v>6.73</v>
      </c>
      <c r="G282" s="70">
        <f t="shared" si="9"/>
        <v>0</v>
      </c>
      <c r="H282" s="70"/>
      <c r="I282" s="168"/>
      <c r="J282" s="75"/>
      <c r="K282" s="70">
        <f>окт.23!K282+ноя.23!H282-ноя.23!G282</f>
        <v>0</v>
      </c>
      <c r="L282" s="86"/>
    </row>
    <row r="283" spans="1:12">
      <c r="A283" s="138"/>
      <c r="B283" s="120">
        <v>283</v>
      </c>
      <c r="C283" s="69">
        <v>3581</v>
      </c>
      <c r="D283" s="69">
        <v>3582</v>
      </c>
      <c r="E283" s="70">
        <f t="shared" si="10"/>
        <v>1</v>
      </c>
      <c r="F283" s="70">
        <v>6.73</v>
      </c>
      <c r="G283" s="70">
        <f t="shared" si="9"/>
        <v>6.73</v>
      </c>
      <c r="H283" s="70">
        <v>500</v>
      </c>
      <c r="I283" s="168">
        <v>119317</v>
      </c>
      <c r="J283" s="75">
        <v>45243</v>
      </c>
      <c r="K283" s="70">
        <f>окт.23!K283+ноя.23!H283-ноя.23!G283</f>
        <v>-7.5200000000000777</v>
      </c>
      <c r="L283" s="86"/>
    </row>
    <row r="284" spans="1:12">
      <c r="A284" s="138"/>
      <c r="B284" s="120">
        <v>284</v>
      </c>
      <c r="C284" s="69">
        <v>5610</v>
      </c>
      <c r="D284" s="69">
        <v>5648</v>
      </c>
      <c r="E284" s="70">
        <f t="shared" si="10"/>
        <v>38</v>
      </c>
      <c r="F284" s="70">
        <v>6.73</v>
      </c>
      <c r="G284" s="70">
        <f t="shared" si="9"/>
        <v>255.74</v>
      </c>
      <c r="H284" s="70"/>
      <c r="I284" s="168"/>
      <c r="J284" s="75"/>
      <c r="K284" s="70">
        <f>окт.23!K284+ноя.23!H284-ноя.23!G284</f>
        <v>-8022.1600000000017</v>
      </c>
      <c r="L284" s="86"/>
    </row>
    <row r="285" spans="1:12">
      <c r="A285" s="138"/>
      <c r="B285" s="120">
        <v>285</v>
      </c>
      <c r="C285" s="69">
        <v>81975</v>
      </c>
      <c r="D285" s="69">
        <v>83691</v>
      </c>
      <c r="E285" s="70">
        <f t="shared" si="10"/>
        <v>1716</v>
      </c>
      <c r="F285" s="70">
        <v>6.73</v>
      </c>
      <c r="G285" s="70">
        <f t="shared" si="9"/>
        <v>11548.68</v>
      </c>
      <c r="H285" s="70">
        <v>6000</v>
      </c>
      <c r="I285" s="168">
        <v>123151</v>
      </c>
      <c r="J285" s="75">
        <v>45233</v>
      </c>
      <c r="K285" s="70">
        <f>окт.23!K285+ноя.23!H285-ноя.23!G285</f>
        <v>-5430.6100000000069</v>
      </c>
      <c r="L285" s="86"/>
    </row>
    <row r="286" spans="1:12">
      <c r="A286" s="138"/>
      <c r="B286" s="120">
        <v>286</v>
      </c>
      <c r="C286" s="69">
        <v>99050</v>
      </c>
      <c r="D286" s="69">
        <v>100097</v>
      </c>
      <c r="E286" s="70">
        <f t="shared" si="10"/>
        <v>1047</v>
      </c>
      <c r="F286" s="112">
        <v>4.71</v>
      </c>
      <c r="G286" s="70">
        <f t="shared" si="9"/>
        <v>4931.37</v>
      </c>
      <c r="H286" s="70">
        <v>10606.92</v>
      </c>
      <c r="I286" s="168">
        <v>69957</v>
      </c>
      <c r="J286" s="75">
        <v>45239</v>
      </c>
      <c r="K286" s="70">
        <f>окт.23!K286+ноя.23!H286-ноя.23!G286</f>
        <v>-4931.37</v>
      </c>
      <c r="L286" s="86"/>
    </row>
    <row r="287" spans="1:12">
      <c r="A287" s="138"/>
      <c r="B287" s="120">
        <v>287</v>
      </c>
      <c r="C287" s="69">
        <v>30955</v>
      </c>
      <c r="D287" s="69">
        <v>31424</v>
      </c>
      <c r="E287" s="70">
        <f t="shared" si="10"/>
        <v>469</v>
      </c>
      <c r="F287" s="70">
        <v>6.73</v>
      </c>
      <c r="G287" s="70">
        <f t="shared" si="9"/>
        <v>3156.3700000000003</v>
      </c>
      <c r="H287" s="70">
        <v>5000</v>
      </c>
      <c r="I287" s="168">
        <v>331485</v>
      </c>
      <c r="J287" s="75">
        <v>45238</v>
      </c>
      <c r="K287" s="70">
        <f>окт.23!K287+ноя.23!H287-ноя.23!G287</f>
        <v>23358.7</v>
      </c>
      <c r="L287" s="86"/>
    </row>
    <row r="288" spans="1:12">
      <c r="A288" s="138"/>
      <c r="B288" s="120">
        <v>288</v>
      </c>
      <c r="C288" s="69">
        <v>51646</v>
      </c>
      <c r="D288" s="69">
        <v>52507</v>
      </c>
      <c r="E288" s="70">
        <f t="shared" si="10"/>
        <v>861</v>
      </c>
      <c r="F288" s="70">
        <v>6.73</v>
      </c>
      <c r="G288" s="28">
        <f t="shared" si="9"/>
        <v>5794.5300000000007</v>
      </c>
      <c r="H288" s="70">
        <v>5000</v>
      </c>
      <c r="I288" s="168">
        <v>157829</v>
      </c>
      <c r="J288" s="75">
        <v>45243</v>
      </c>
      <c r="K288" s="70">
        <f>окт.23!K288+ноя.23!H288-ноя.23!G288</f>
        <v>-1610.010000000002</v>
      </c>
      <c r="L288" s="86"/>
    </row>
    <row r="289" spans="1:12">
      <c r="A289" s="138"/>
      <c r="B289" s="120">
        <v>289</v>
      </c>
      <c r="C289" s="69">
        <v>3360</v>
      </c>
      <c r="D289" s="69">
        <v>3397</v>
      </c>
      <c r="E289" s="70">
        <f t="shared" si="10"/>
        <v>37</v>
      </c>
      <c r="F289" s="70">
        <v>6.73</v>
      </c>
      <c r="G289" s="28">
        <f t="shared" si="9"/>
        <v>249.01000000000002</v>
      </c>
      <c r="H289" s="70"/>
      <c r="I289" s="168"/>
      <c r="J289" s="75"/>
      <c r="K289" s="70">
        <f>окт.23!K289+ноя.23!H289-ноя.23!G289</f>
        <v>-39.190000000000254</v>
      </c>
      <c r="L289" s="86"/>
    </row>
    <row r="290" spans="1:12">
      <c r="A290" s="138"/>
      <c r="B290" s="120">
        <v>290</v>
      </c>
      <c r="C290" s="69"/>
      <c r="D290" s="69"/>
      <c r="E290" s="70">
        <f t="shared" si="10"/>
        <v>0</v>
      </c>
      <c r="F290" s="70">
        <v>6.73</v>
      </c>
      <c r="G290" s="70">
        <f t="shared" si="9"/>
        <v>0</v>
      </c>
      <c r="H290" s="70"/>
      <c r="I290" s="168"/>
      <c r="J290" s="75"/>
      <c r="K290" s="70">
        <f>окт.23!K290+ноя.23!H290-ноя.23!G290</f>
        <v>0</v>
      </c>
      <c r="L290" s="86"/>
    </row>
    <row r="291" spans="1:12">
      <c r="A291" s="138"/>
      <c r="B291" s="120">
        <v>291</v>
      </c>
      <c r="C291" s="69"/>
      <c r="D291" s="69"/>
      <c r="E291" s="70">
        <f t="shared" si="10"/>
        <v>0</v>
      </c>
      <c r="F291" s="70">
        <v>6.73</v>
      </c>
      <c r="G291" s="70">
        <f t="shared" si="9"/>
        <v>0</v>
      </c>
      <c r="H291" s="70"/>
      <c r="I291" s="168"/>
      <c r="J291" s="75"/>
      <c r="K291" s="70">
        <f>окт.23!K291+ноя.23!H291-ноя.23!G291</f>
        <v>0</v>
      </c>
      <c r="L291" s="86"/>
    </row>
    <row r="292" spans="1:12">
      <c r="A292" s="138"/>
      <c r="B292" s="120">
        <v>292</v>
      </c>
      <c r="C292" s="69">
        <v>19417</v>
      </c>
      <c r="D292" s="69">
        <v>19455</v>
      </c>
      <c r="E292" s="70">
        <f t="shared" si="10"/>
        <v>38</v>
      </c>
      <c r="F292" s="112">
        <v>4.71</v>
      </c>
      <c r="G292" s="70">
        <f t="shared" si="9"/>
        <v>178.98</v>
      </c>
      <c r="H292" s="70"/>
      <c r="I292" s="168"/>
      <c r="J292" s="75"/>
      <c r="K292" s="70">
        <f>окт.23!K292+ноя.23!H292-ноя.23!G292</f>
        <v>-507.73999999999955</v>
      </c>
      <c r="L292" s="86"/>
    </row>
    <row r="293" spans="1:12">
      <c r="A293" s="138"/>
      <c r="B293" s="120">
        <v>293</v>
      </c>
      <c r="C293" s="69"/>
      <c r="D293" s="69"/>
      <c r="E293" s="70">
        <f t="shared" si="10"/>
        <v>0</v>
      </c>
      <c r="F293" s="70">
        <v>6.73</v>
      </c>
      <c r="G293" s="70">
        <f t="shared" si="9"/>
        <v>0</v>
      </c>
      <c r="H293" s="70"/>
      <c r="I293" s="168"/>
      <c r="J293" s="75"/>
      <c r="K293" s="70">
        <f>окт.23!K293+ноя.23!H293-ноя.23!G293</f>
        <v>0</v>
      </c>
      <c r="L293" s="86"/>
    </row>
    <row r="294" spans="1:12">
      <c r="A294" s="138"/>
      <c r="B294" s="120">
        <v>294</v>
      </c>
      <c r="C294" s="69">
        <v>45449</v>
      </c>
      <c r="D294" s="69">
        <v>46018</v>
      </c>
      <c r="E294" s="70">
        <f t="shared" si="10"/>
        <v>569</v>
      </c>
      <c r="F294" s="70">
        <v>6.73</v>
      </c>
      <c r="G294" s="70">
        <f t="shared" si="9"/>
        <v>3829.3700000000003</v>
      </c>
      <c r="H294" s="70">
        <v>4000</v>
      </c>
      <c r="I294" s="168">
        <v>514804</v>
      </c>
      <c r="J294" s="75">
        <v>45250</v>
      </c>
      <c r="K294" s="70">
        <f>окт.23!K294+ноя.23!H294-ноя.23!G294</f>
        <v>1125.9999999999968</v>
      </c>
      <c r="L294" s="86"/>
    </row>
    <row r="295" spans="1:12">
      <c r="A295" s="138"/>
      <c r="B295" s="120">
        <v>295</v>
      </c>
      <c r="C295" s="69"/>
      <c r="D295" s="69"/>
      <c r="E295" s="70">
        <f t="shared" si="10"/>
        <v>0</v>
      </c>
      <c r="F295" s="70">
        <v>6.73</v>
      </c>
      <c r="G295" s="70">
        <f t="shared" si="9"/>
        <v>0</v>
      </c>
      <c r="H295" s="70"/>
      <c r="I295" s="168"/>
      <c r="J295" s="75"/>
      <c r="K295" s="70">
        <f>окт.23!K295+ноя.23!H295-ноя.23!G295</f>
        <v>0</v>
      </c>
      <c r="L295" s="86"/>
    </row>
    <row r="296" spans="1:12">
      <c r="A296" s="138"/>
      <c r="B296" s="120">
        <v>296</v>
      </c>
      <c r="C296" s="69"/>
      <c r="D296" s="69"/>
      <c r="E296" s="70">
        <f t="shared" si="10"/>
        <v>0</v>
      </c>
      <c r="F296" s="70">
        <v>6.73</v>
      </c>
      <c r="G296" s="70">
        <f t="shared" si="9"/>
        <v>0</v>
      </c>
      <c r="H296" s="70"/>
      <c r="I296" s="168"/>
      <c r="J296" s="75"/>
      <c r="K296" s="70">
        <f>окт.23!K296+ноя.23!H296-ноя.23!G296</f>
        <v>0</v>
      </c>
      <c r="L296" s="86"/>
    </row>
    <row r="297" spans="1:12">
      <c r="A297" s="138"/>
      <c r="B297" s="120">
        <v>297</v>
      </c>
      <c r="C297" s="69"/>
      <c r="D297" s="69"/>
      <c r="E297" s="70">
        <f t="shared" si="10"/>
        <v>0</v>
      </c>
      <c r="F297" s="70">
        <v>6.73</v>
      </c>
      <c r="G297" s="70">
        <f t="shared" si="9"/>
        <v>0</v>
      </c>
      <c r="H297" s="70"/>
      <c r="I297" s="168"/>
      <c r="J297" s="75"/>
      <c r="K297" s="70">
        <f>окт.23!K297+ноя.23!H297-ноя.23!G297</f>
        <v>0</v>
      </c>
      <c r="L297" s="86"/>
    </row>
    <row r="298" spans="1:12">
      <c r="A298" s="138"/>
      <c r="B298" s="120">
        <v>298</v>
      </c>
      <c r="C298" s="69"/>
      <c r="D298" s="69"/>
      <c r="E298" s="70">
        <f t="shared" si="10"/>
        <v>0</v>
      </c>
      <c r="F298" s="70">
        <v>6.73</v>
      </c>
      <c r="G298" s="70">
        <f t="shared" si="9"/>
        <v>0</v>
      </c>
      <c r="H298" s="70"/>
      <c r="I298" s="168"/>
      <c r="J298" s="75"/>
      <c r="K298" s="70">
        <f>окт.23!K298+ноя.23!H298-ноя.23!G298</f>
        <v>0</v>
      </c>
      <c r="L298" s="86"/>
    </row>
    <row r="299" spans="1:12">
      <c r="A299" s="138"/>
      <c r="B299" s="120">
        <v>299</v>
      </c>
      <c r="C299" s="69"/>
      <c r="D299" s="69"/>
      <c r="E299" s="70">
        <f t="shared" si="10"/>
        <v>0</v>
      </c>
      <c r="F299" s="70">
        <v>6.73</v>
      </c>
      <c r="G299" s="70">
        <f t="shared" si="9"/>
        <v>0</v>
      </c>
      <c r="H299" s="70"/>
      <c r="I299" s="168"/>
      <c r="J299" s="75"/>
      <c r="K299" s="70">
        <f>окт.23!K299+ноя.23!H299-ноя.23!G299</f>
        <v>0</v>
      </c>
      <c r="L299" s="86"/>
    </row>
    <row r="300" spans="1:12">
      <c r="A300" s="138"/>
      <c r="B300" s="120">
        <v>300</v>
      </c>
      <c r="C300" s="69">
        <v>3524</v>
      </c>
      <c r="D300" s="69">
        <v>3527</v>
      </c>
      <c r="E300" s="70">
        <f t="shared" si="10"/>
        <v>3</v>
      </c>
      <c r="F300" s="70">
        <v>6.73</v>
      </c>
      <c r="G300" s="70">
        <f t="shared" si="9"/>
        <v>20.190000000000001</v>
      </c>
      <c r="H300" s="70"/>
      <c r="I300" s="168"/>
      <c r="J300" s="75"/>
      <c r="K300" s="70">
        <f>окт.23!K300+ноя.23!H300-ноя.23!G300</f>
        <v>1448.5399999999995</v>
      </c>
      <c r="L300" s="86"/>
    </row>
    <row r="301" spans="1:12">
      <c r="A301" s="138"/>
      <c r="B301" s="120">
        <v>301</v>
      </c>
      <c r="C301" s="69">
        <v>41986</v>
      </c>
      <c r="D301" s="69">
        <v>43959</v>
      </c>
      <c r="E301" s="70">
        <f t="shared" si="10"/>
        <v>1973</v>
      </c>
      <c r="F301" s="70">
        <v>6.73</v>
      </c>
      <c r="G301" s="70">
        <f t="shared" si="9"/>
        <v>13278.29</v>
      </c>
      <c r="H301" s="70"/>
      <c r="I301" s="168"/>
      <c r="J301" s="75"/>
      <c r="K301" s="70">
        <f>окт.23!K301+ноя.23!H301-ноя.23!G301</f>
        <v>10587.269999999979</v>
      </c>
      <c r="L301" s="86"/>
    </row>
    <row r="302" spans="1:12">
      <c r="A302" s="138"/>
      <c r="B302" s="120">
        <v>302</v>
      </c>
      <c r="C302" s="69"/>
      <c r="D302" s="69"/>
      <c r="E302" s="70">
        <f t="shared" si="10"/>
        <v>0</v>
      </c>
      <c r="F302" s="70">
        <v>6.73</v>
      </c>
      <c r="G302" s="70">
        <f t="shared" si="9"/>
        <v>0</v>
      </c>
      <c r="H302" s="70"/>
      <c r="I302" s="168"/>
      <c r="J302" s="75"/>
      <c r="K302" s="70">
        <f>окт.23!K302+ноя.23!H302-ноя.23!G302</f>
        <v>0</v>
      </c>
      <c r="L302" s="86"/>
    </row>
    <row r="303" spans="1:12">
      <c r="A303" s="138"/>
      <c r="B303" s="120">
        <v>303</v>
      </c>
      <c r="C303" s="69">
        <v>37687</v>
      </c>
      <c r="D303" s="69">
        <v>38489</v>
      </c>
      <c r="E303" s="70">
        <f t="shared" si="10"/>
        <v>802</v>
      </c>
      <c r="F303" s="70">
        <v>6.73</v>
      </c>
      <c r="G303" s="70">
        <f t="shared" si="9"/>
        <v>5397.46</v>
      </c>
      <c r="H303" s="70"/>
      <c r="I303" s="168"/>
      <c r="J303" s="75"/>
      <c r="K303" s="70">
        <f>окт.23!K303+ноя.23!H303-ноя.23!G303</f>
        <v>-1326.0700000000033</v>
      </c>
      <c r="L303" s="86"/>
    </row>
    <row r="304" spans="1:12">
      <c r="A304" s="138"/>
      <c r="B304" s="120">
        <v>304</v>
      </c>
      <c r="C304" s="69">
        <v>25279</v>
      </c>
      <c r="D304" s="69">
        <v>25317</v>
      </c>
      <c r="E304" s="70">
        <f t="shared" si="10"/>
        <v>38</v>
      </c>
      <c r="F304" s="70">
        <v>6.73</v>
      </c>
      <c r="G304" s="70">
        <f t="shared" si="9"/>
        <v>255.74</v>
      </c>
      <c r="H304" s="70"/>
      <c r="I304" s="168"/>
      <c r="J304" s="75"/>
      <c r="K304" s="70">
        <f>окт.23!K304+ноя.23!H304-ноя.23!G304</f>
        <v>-9637.36</v>
      </c>
      <c r="L304" s="86"/>
    </row>
    <row r="305" spans="1:12">
      <c r="A305" s="140"/>
      <c r="B305" s="120">
        <v>305</v>
      </c>
      <c r="C305" s="69">
        <v>1619</v>
      </c>
      <c r="D305" s="69">
        <v>1852</v>
      </c>
      <c r="E305" s="70">
        <f t="shared" si="10"/>
        <v>233</v>
      </c>
      <c r="F305" s="70">
        <v>6.73</v>
      </c>
      <c r="G305" s="70">
        <f t="shared" si="9"/>
        <v>1568.0900000000001</v>
      </c>
      <c r="H305" s="70">
        <v>619.16</v>
      </c>
      <c r="I305" s="168">
        <v>30637</v>
      </c>
      <c r="J305" s="75">
        <v>45244</v>
      </c>
      <c r="K305" s="70">
        <f>окт.23!K305+ноя.23!H305-ноя.23!G305</f>
        <v>-1595.0100000000002</v>
      </c>
      <c r="L305" s="86"/>
    </row>
    <row r="306" spans="1:12">
      <c r="A306" s="138"/>
      <c r="B306" s="120">
        <v>306</v>
      </c>
      <c r="C306" s="69"/>
      <c r="D306" s="69"/>
      <c r="E306" s="70">
        <f t="shared" si="10"/>
        <v>0</v>
      </c>
      <c r="F306" s="70">
        <v>6.73</v>
      </c>
      <c r="G306" s="70">
        <f t="shared" si="9"/>
        <v>0</v>
      </c>
      <c r="H306" s="70"/>
      <c r="I306" s="168"/>
      <c r="J306" s="75"/>
      <c r="K306" s="70">
        <f>окт.23!K306+ноя.23!H306-ноя.23!G306</f>
        <v>0</v>
      </c>
      <c r="L306" s="86"/>
    </row>
    <row r="307" spans="1:12">
      <c r="A307" s="138"/>
      <c r="B307" s="120">
        <v>307</v>
      </c>
      <c r="C307" s="69"/>
      <c r="D307" s="69"/>
      <c r="E307" s="70">
        <f t="shared" si="10"/>
        <v>0</v>
      </c>
      <c r="F307" s="70">
        <v>6.73</v>
      </c>
      <c r="G307" s="70">
        <f t="shared" si="9"/>
        <v>0</v>
      </c>
      <c r="H307" s="70"/>
      <c r="I307" s="168"/>
      <c r="J307" s="75"/>
      <c r="K307" s="70">
        <f>окт.23!K307+ноя.23!H307-ноя.23!G307</f>
        <v>0</v>
      </c>
      <c r="L307" s="86"/>
    </row>
    <row r="308" spans="1:12">
      <c r="A308" s="138"/>
      <c r="B308" s="120">
        <v>308</v>
      </c>
      <c r="C308" s="69"/>
      <c r="D308" s="69"/>
      <c r="E308" s="70">
        <f t="shared" si="10"/>
        <v>0</v>
      </c>
      <c r="F308" s="70">
        <v>6.73</v>
      </c>
      <c r="G308" s="70">
        <f t="shared" si="9"/>
        <v>0</v>
      </c>
      <c r="H308" s="70"/>
      <c r="I308" s="168"/>
      <c r="J308" s="75"/>
      <c r="K308" s="70">
        <f>окт.23!K308+ноя.23!H308-ноя.23!G308</f>
        <v>0</v>
      </c>
      <c r="L308" s="86"/>
    </row>
    <row r="309" spans="1:12">
      <c r="A309" s="138"/>
      <c r="B309" s="120">
        <v>309</v>
      </c>
      <c r="C309" s="69"/>
      <c r="D309" s="69"/>
      <c r="E309" s="70">
        <f t="shared" si="10"/>
        <v>0</v>
      </c>
      <c r="F309" s="70">
        <v>6.73</v>
      </c>
      <c r="G309" s="70">
        <f t="shared" si="9"/>
        <v>0</v>
      </c>
      <c r="H309" s="70"/>
      <c r="I309" s="168"/>
      <c r="J309" s="75"/>
      <c r="K309" s="70">
        <f>окт.23!K309+ноя.23!H309-ноя.23!G309</f>
        <v>0</v>
      </c>
      <c r="L309" s="86"/>
    </row>
    <row r="310" spans="1:12">
      <c r="A310" s="138"/>
      <c r="B310" s="120">
        <v>310</v>
      </c>
      <c r="C310" s="69">
        <v>5</v>
      </c>
      <c r="D310" s="69">
        <v>5</v>
      </c>
      <c r="E310" s="70">
        <f t="shared" ref="E310:E341" si="11">D310-C310</f>
        <v>0</v>
      </c>
      <c r="F310" s="70">
        <v>6.73</v>
      </c>
      <c r="G310" s="70">
        <f t="shared" si="9"/>
        <v>0</v>
      </c>
      <c r="H310" s="70"/>
      <c r="I310" s="168"/>
      <c r="J310" s="75"/>
      <c r="K310" s="70">
        <f>окт.23!K310+ноя.23!H310-ноя.23!G310</f>
        <v>0</v>
      </c>
      <c r="L310" s="86"/>
    </row>
    <row r="311" spans="1:12">
      <c r="A311" s="138"/>
      <c r="B311" s="120">
        <v>311</v>
      </c>
      <c r="C311" s="69"/>
      <c r="D311" s="69"/>
      <c r="E311" s="70">
        <f t="shared" si="11"/>
        <v>0</v>
      </c>
      <c r="F311" s="70">
        <v>6.73</v>
      </c>
      <c r="G311" s="70">
        <f t="shared" si="9"/>
        <v>0</v>
      </c>
      <c r="H311" s="70"/>
      <c r="I311" s="168"/>
      <c r="J311" s="75"/>
      <c r="K311" s="70">
        <f>окт.23!K311+ноя.23!H311-ноя.23!G311</f>
        <v>0</v>
      </c>
      <c r="L311" s="86"/>
    </row>
    <row r="312" spans="1:12">
      <c r="A312" s="138"/>
      <c r="B312" s="120">
        <v>312</v>
      </c>
      <c r="C312" s="69"/>
      <c r="D312" s="69"/>
      <c r="E312" s="70">
        <f t="shared" si="11"/>
        <v>0</v>
      </c>
      <c r="F312" s="70">
        <v>6.73</v>
      </c>
      <c r="G312" s="70">
        <f t="shared" si="9"/>
        <v>0</v>
      </c>
      <c r="H312" s="70"/>
      <c r="I312" s="168"/>
      <c r="J312" s="75"/>
      <c r="K312" s="70">
        <f>окт.23!K312+ноя.23!H312-ноя.23!G312</f>
        <v>0</v>
      </c>
      <c r="L312" s="86"/>
    </row>
    <row r="313" spans="1:12">
      <c r="A313" s="138"/>
      <c r="B313" s="120">
        <v>313</v>
      </c>
      <c r="C313" s="69">
        <v>9520</v>
      </c>
      <c r="D313" s="69">
        <v>9520</v>
      </c>
      <c r="E313" s="70">
        <f t="shared" si="11"/>
        <v>0</v>
      </c>
      <c r="F313" s="70">
        <v>6.73</v>
      </c>
      <c r="G313" s="70">
        <f t="shared" si="9"/>
        <v>0</v>
      </c>
      <c r="H313" s="70"/>
      <c r="I313" s="168"/>
      <c r="J313" s="75"/>
      <c r="K313" s="70">
        <f>окт.23!K313+ноя.23!H313-ноя.23!G313</f>
        <v>625.88999999999214</v>
      </c>
      <c r="L313" s="86"/>
    </row>
    <row r="314" spans="1:12">
      <c r="A314" s="138"/>
      <c r="B314" s="120">
        <v>314</v>
      </c>
      <c r="C314" s="69"/>
      <c r="D314" s="69"/>
      <c r="E314" s="70">
        <f t="shared" si="11"/>
        <v>0</v>
      </c>
      <c r="F314" s="70">
        <v>6.73</v>
      </c>
      <c r="G314" s="70">
        <f t="shared" si="9"/>
        <v>0</v>
      </c>
      <c r="H314" s="70"/>
      <c r="I314" s="168"/>
      <c r="J314" s="75"/>
      <c r="K314" s="70">
        <f>окт.23!K314+ноя.23!H314-ноя.23!G314</f>
        <v>0</v>
      </c>
      <c r="L314" s="86"/>
    </row>
    <row r="315" spans="1:12">
      <c r="A315" s="138"/>
      <c r="B315" s="120">
        <v>315</v>
      </c>
      <c r="C315" s="69"/>
      <c r="D315" s="69"/>
      <c r="E315" s="70">
        <f t="shared" si="11"/>
        <v>0</v>
      </c>
      <c r="F315" s="70">
        <v>6.73</v>
      </c>
      <c r="G315" s="70">
        <f t="shared" si="9"/>
        <v>0</v>
      </c>
      <c r="H315" s="70"/>
      <c r="I315" s="168"/>
      <c r="J315" s="75"/>
      <c r="K315" s="70">
        <f>окт.23!K315+ноя.23!H315-ноя.23!G315</f>
        <v>0</v>
      </c>
      <c r="L315" s="86"/>
    </row>
    <row r="316" spans="1:12">
      <c r="A316" s="111"/>
      <c r="B316" s="120">
        <v>316</v>
      </c>
      <c r="C316" s="69">
        <v>44321</v>
      </c>
      <c r="D316" s="69">
        <v>45478</v>
      </c>
      <c r="E316" s="70">
        <f t="shared" si="11"/>
        <v>1157</v>
      </c>
      <c r="F316" s="112">
        <v>4.71</v>
      </c>
      <c r="G316" s="70">
        <f t="shared" si="9"/>
        <v>5449.47</v>
      </c>
      <c r="H316" s="70"/>
      <c r="I316" s="168"/>
      <c r="J316" s="75"/>
      <c r="K316" s="70">
        <f>окт.23!K316+ноя.23!H316-ноя.23!G316</f>
        <v>-2026.2800000000007</v>
      </c>
      <c r="L316" s="86"/>
    </row>
    <row r="317" spans="1:12">
      <c r="A317" s="138"/>
      <c r="B317" s="120">
        <v>317</v>
      </c>
      <c r="C317" s="69">
        <v>7373</v>
      </c>
      <c r="D317" s="69">
        <v>7760</v>
      </c>
      <c r="E317" s="70">
        <f t="shared" si="11"/>
        <v>387</v>
      </c>
      <c r="F317" s="70">
        <v>6.73</v>
      </c>
      <c r="G317" s="70">
        <f t="shared" si="9"/>
        <v>2604.5100000000002</v>
      </c>
      <c r="H317" s="70">
        <v>500</v>
      </c>
      <c r="I317" s="168">
        <v>279825</v>
      </c>
      <c r="J317" s="75">
        <v>45243</v>
      </c>
      <c r="K317" s="70">
        <f>окт.23!K317+ноя.23!H317-ноя.23!G317</f>
        <v>-2471.2400000000011</v>
      </c>
      <c r="L317" s="86"/>
    </row>
    <row r="318" spans="1:12">
      <c r="A318" s="138"/>
      <c r="B318" s="120">
        <v>318</v>
      </c>
      <c r="C318" s="69">
        <v>10</v>
      </c>
      <c r="D318" s="69">
        <v>10</v>
      </c>
      <c r="E318" s="70">
        <f t="shared" si="11"/>
        <v>0</v>
      </c>
      <c r="F318" s="70">
        <v>6.73</v>
      </c>
      <c r="G318" s="70">
        <f t="shared" si="9"/>
        <v>0</v>
      </c>
      <c r="H318" s="70"/>
      <c r="I318" s="168"/>
      <c r="J318" s="75"/>
      <c r="K318" s="70">
        <f>окт.23!K318+ноя.23!H318-ноя.23!G318</f>
        <v>0</v>
      </c>
      <c r="L318" s="86"/>
    </row>
    <row r="319" spans="1:12">
      <c r="A319" s="138"/>
      <c r="B319" s="120">
        <v>319</v>
      </c>
      <c r="C319" s="69"/>
      <c r="D319" s="69"/>
      <c r="E319" s="70">
        <f t="shared" si="11"/>
        <v>0</v>
      </c>
      <c r="F319" s="70">
        <v>6.73</v>
      </c>
      <c r="G319" s="70">
        <f t="shared" si="9"/>
        <v>0</v>
      </c>
      <c r="H319" s="70"/>
      <c r="I319" s="168"/>
      <c r="J319" s="75"/>
      <c r="K319" s="70">
        <f>окт.23!K319+ноя.23!H319-ноя.23!G319</f>
        <v>0</v>
      </c>
      <c r="L319" s="86"/>
    </row>
    <row r="320" spans="1:12">
      <c r="A320" s="138"/>
      <c r="B320" s="120">
        <v>320</v>
      </c>
      <c r="C320" s="69">
        <v>164</v>
      </c>
      <c r="D320" s="69">
        <v>164</v>
      </c>
      <c r="E320" s="70">
        <f t="shared" si="11"/>
        <v>0</v>
      </c>
      <c r="F320" s="70">
        <v>6.73</v>
      </c>
      <c r="G320" s="70">
        <f t="shared" si="9"/>
        <v>0</v>
      </c>
      <c r="H320" s="70"/>
      <c r="I320" s="168"/>
      <c r="J320" s="75"/>
      <c r="K320" s="70">
        <f>окт.23!K320+ноя.23!H320-ноя.23!G320</f>
        <v>0</v>
      </c>
      <c r="L320" s="86"/>
    </row>
    <row r="321" spans="1:12">
      <c r="A321" s="138"/>
      <c r="B321" s="120">
        <v>321</v>
      </c>
      <c r="C321" s="69"/>
      <c r="D321" s="69"/>
      <c r="E321" s="70">
        <f t="shared" si="11"/>
        <v>0</v>
      </c>
      <c r="F321" s="70">
        <v>6.73</v>
      </c>
      <c r="G321" s="70">
        <f t="shared" si="9"/>
        <v>0</v>
      </c>
      <c r="H321" s="70"/>
      <c r="I321" s="168"/>
      <c r="J321" s="75"/>
      <c r="K321" s="70">
        <f>окт.23!K321+ноя.23!H321-ноя.23!G321</f>
        <v>0</v>
      </c>
      <c r="L321" s="86"/>
    </row>
    <row r="322" spans="1:12">
      <c r="A322" s="138"/>
      <c r="B322" s="120">
        <v>322</v>
      </c>
      <c r="C322" s="69">
        <v>29409</v>
      </c>
      <c r="D322" s="69">
        <v>30121</v>
      </c>
      <c r="E322" s="70">
        <f t="shared" si="11"/>
        <v>712</v>
      </c>
      <c r="F322" s="70">
        <v>6.73</v>
      </c>
      <c r="G322" s="70">
        <f t="shared" si="9"/>
        <v>4791.76</v>
      </c>
      <c r="H322" s="70">
        <v>12000</v>
      </c>
      <c r="I322" s="168">
        <v>833842</v>
      </c>
      <c r="J322" s="75">
        <v>45247</v>
      </c>
      <c r="K322" s="70">
        <f>окт.23!K322+ноя.23!H322-ноя.23!G322</f>
        <v>-2781.8100000000031</v>
      </c>
      <c r="L322" s="86"/>
    </row>
    <row r="323" spans="1:12">
      <c r="A323" s="138"/>
      <c r="B323" s="120">
        <v>323</v>
      </c>
      <c r="C323" s="69"/>
      <c r="D323" s="69"/>
      <c r="E323" s="70">
        <f t="shared" si="11"/>
        <v>0</v>
      </c>
      <c r="F323" s="70">
        <v>6.73</v>
      </c>
      <c r="G323" s="70">
        <f t="shared" si="9"/>
        <v>0</v>
      </c>
      <c r="H323" s="70"/>
      <c r="I323" s="168"/>
      <c r="J323" s="75"/>
      <c r="K323" s="70">
        <f>окт.23!K323+ноя.23!H323-ноя.23!G323</f>
        <v>0</v>
      </c>
      <c r="L323" s="86"/>
    </row>
    <row r="324" spans="1:12">
      <c r="A324" s="138"/>
      <c r="B324" s="120">
        <v>324</v>
      </c>
      <c r="C324" s="69">
        <v>1428</v>
      </c>
      <c r="D324" s="69">
        <v>1428</v>
      </c>
      <c r="E324" s="70">
        <f t="shared" si="11"/>
        <v>0</v>
      </c>
      <c r="F324" s="70">
        <v>6.73</v>
      </c>
      <c r="G324" s="70">
        <f t="shared" si="9"/>
        <v>0</v>
      </c>
      <c r="H324" s="70"/>
      <c r="I324" s="168"/>
      <c r="J324" s="75"/>
      <c r="K324" s="70">
        <f>окт.23!K324+ноя.23!H324-ноя.23!G324</f>
        <v>8674.82</v>
      </c>
      <c r="L324" s="86"/>
    </row>
    <row r="325" spans="1:12">
      <c r="A325" s="138"/>
      <c r="B325" s="120">
        <v>325</v>
      </c>
      <c r="C325" s="69"/>
      <c r="D325" s="69"/>
      <c r="E325" s="70">
        <f t="shared" si="11"/>
        <v>0</v>
      </c>
      <c r="F325" s="70">
        <v>6.73</v>
      </c>
      <c r="G325" s="70">
        <f t="shared" si="9"/>
        <v>0</v>
      </c>
      <c r="H325" s="70"/>
      <c r="I325" s="168"/>
      <c r="J325" s="75"/>
      <c r="K325" s="70">
        <f>окт.23!K325+ноя.23!H325-ноя.23!G325</f>
        <v>0</v>
      </c>
      <c r="L325" s="86"/>
    </row>
    <row r="326" spans="1:12">
      <c r="A326" s="138"/>
      <c r="B326" s="120">
        <v>326</v>
      </c>
      <c r="C326" s="69"/>
      <c r="D326" s="69"/>
      <c r="E326" s="70">
        <f t="shared" si="11"/>
        <v>0</v>
      </c>
      <c r="F326" s="70">
        <v>6.73</v>
      </c>
      <c r="G326" s="70">
        <f t="shared" si="9"/>
        <v>0</v>
      </c>
      <c r="H326" s="70"/>
      <c r="I326" s="168"/>
      <c r="J326" s="75"/>
      <c r="K326" s="70">
        <f>окт.23!K326+ноя.23!H326-ноя.23!G326</f>
        <v>0</v>
      </c>
      <c r="L326" s="86"/>
    </row>
    <row r="327" spans="1:12">
      <c r="A327" s="138"/>
      <c r="B327" s="120">
        <v>327</v>
      </c>
      <c r="C327" s="69"/>
      <c r="D327" s="69"/>
      <c r="E327" s="70">
        <f t="shared" si="11"/>
        <v>0</v>
      </c>
      <c r="F327" s="70">
        <v>6.73</v>
      </c>
      <c r="G327" s="70">
        <f t="shared" si="9"/>
        <v>0</v>
      </c>
      <c r="H327" s="70"/>
      <c r="I327" s="168"/>
      <c r="J327" s="75"/>
      <c r="K327" s="70">
        <f>окт.23!K327+ноя.23!H327-ноя.23!G327</f>
        <v>0</v>
      </c>
      <c r="L327" s="86"/>
    </row>
    <row r="328" spans="1:12">
      <c r="A328" s="138"/>
      <c r="B328" s="120">
        <v>328</v>
      </c>
      <c r="C328" s="69">
        <v>11393</v>
      </c>
      <c r="D328" s="69">
        <v>12332</v>
      </c>
      <c r="E328" s="70">
        <f t="shared" si="11"/>
        <v>939</v>
      </c>
      <c r="F328" s="70">
        <v>6.73</v>
      </c>
      <c r="G328" s="70">
        <f t="shared" si="9"/>
        <v>6319.47</v>
      </c>
      <c r="H328" s="70"/>
      <c r="I328" s="168"/>
      <c r="J328" s="75"/>
      <c r="K328" s="70">
        <f>окт.23!K328+ноя.23!H328-ноя.23!G328</f>
        <v>-3964.7100000000023</v>
      </c>
      <c r="L328" s="86"/>
    </row>
    <row r="329" spans="1:12">
      <c r="A329" s="138"/>
      <c r="B329" s="120">
        <v>329</v>
      </c>
      <c r="C329" s="69"/>
      <c r="D329" s="69"/>
      <c r="E329" s="70">
        <f t="shared" si="11"/>
        <v>0</v>
      </c>
      <c r="F329" s="70">
        <v>6.73</v>
      </c>
      <c r="G329" s="70">
        <f t="shared" si="9"/>
        <v>0</v>
      </c>
      <c r="H329" s="70"/>
      <c r="I329" s="168"/>
      <c r="J329" s="75"/>
      <c r="K329" s="70">
        <f>окт.23!K329+ноя.23!H329-ноя.23!G329</f>
        <v>0</v>
      </c>
      <c r="L329" s="86"/>
    </row>
    <row r="330" spans="1:12">
      <c r="A330" s="138"/>
      <c r="B330" s="120">
        <v>330</v>
      </c>
      <c r="C330" s="69">
        <v>6653</v>
      </c>
      <c r="D330" s="69">
        <v>6658</v>
      </c>
      <c r="E330" s="70">
        <f t="shared" si="11"/>
        <v>5</v>
      </c>
      <c r="F330" s="70">
        <v>6.73</v>
      </c>
      <c r="G330" s="70">
        <f t="shared" si="9"/>
        <v>33.650000000000006</v>
      </c>
      <c r="H330" s="70">
        <v>834.52</v>
      </c>
      <c r="I330" s="168">
        <v>2418</v>
      </c>
      <c r="J330" s="75">
        <v>45239</v>
      </c>
      <c r="K330" s="70">
        <f>окт.23!K330+ноя.23!H330-ноя.23!G330</f>
        <v>-81.910000000000338</v>
      </c>
      <c r="L330" s="86"/>
    </row>
    <row r="331" spans="1:12">
      <c r="A331" s="138"/>
      <c r="B331" s="120">
        <v>331</v>
      </c>
      <c r="C331" s="69"/>
      <c r="D331" s="69"/>
      <c r="E331" s="70">
        <f t="shared" si="11"/>
        <v>0</v>
      </c>
      <c r="F331" s="70">
        <v>6.73</v>
      </c>
      <c r="G331" s="70">
        <f t="shared" si="9"/>
        <v>0</v>
      </c>
      <c r="H331" s="70"/>
      <c r="I331" s="168"/>
      <c r="J331" s="75"/>
      <c r="K331" s="70">
        <f>окт.23!K331+ноя.23!H331-ноя.23!G331</f>
        <v>0</v>
      </c>
      <c r="L331" s="86"/>
    </row>
    <row r="332" spans="1:12">
      <c r="A332" s="138"/>
      <c r="B332" s="130">
        <v>332</v>
      </c>
      <c r="C332" s="69"/>
      <c r="D332" s="69"/>
      <c r="E332" s="70">
        <f t="shared" si="11"/>
        <v>0</v>
      </c>
      <c r="F332" s="70">
        <v>6.73</v>
      </c>
      <c r="G332" s="70">
        <f t="shared" ref="G332:G354" si="12">F332*E332</f>
        <v>0</v>
      </c>
      <c r="H332" s="70"/>
      <c r="I332" s="168"/>
      <c r="J332" s="75"/>
      <c r="K332" s="70">
        <f>окт.23!K332+ноя.23!H332-ноя.23!G332</f>
        <v>0</v>
      </c>
      <c r="L332" s="86"/>
    </row>
    <row r="333" spans="1:12">
      <c r="A333" s="138"/>
      <c r="B333" s="120">
        <v>333</v>
      </c>
      <c r="C333" s="69"/>
      <c r="D333" s="69"/>
      <c r="E333" s="70">
        <f t="shared" si="11"/>
        <v>0</v>
      </c>
      <c r="F333" s="70">
        <v>6.73</v>
      </c>
      <c r="G333" s="70">
        <f t="shared" si="12"/>
        <v>0</v>
      </c>
      <c r="H333" s="70"/>
      <c r="I333" s="168"/>
      <c r="J333" s="75"/>
      <c r="K333" s="70">
        <f>окт.23!K333+ноя.23!H333-ноя.23!G333</f>
        <v>0</v>
      </c>
      <c r="L333" s="86"/>
    </row>
    <row r="334" spans="1:12">
      <c r="A334" s="138"/>
      <c r="B334" s="130">
        <v>334</v>
      </c>
      <c r="C334" s="69"/>
      <c r="D334" s="69"/>
      <c r="E334" s="70">
        <f t="shared" si="11"/>
        <v>0</v>
      </c>
      <c r="F334" s="70">
        <v>6.73</v>
      </c>
      <c r="G334" s="70">
        <f t="shared" si="12"/>
        <v>0</v>
      </c>
      <c r="H334" s="70"/>
      <c r="I334" s="168"/>
      <c r="J334" s="75"/>
      <c r="K334" s="70">
        <f>окт.23!K334+ноя.23!H334-ноя.23!G334</f>
        <v>0</v>
      </c>
      <c r="L334" s="86"/>
    </row>
    <row r="335" spans="1:12">
      <c r="A335" s="138"/>
      <c r="B335" s="130">
        <v>335</v>
      </c>
      <c r="C335" s="69">
        <v>3606</v>
      </c>
      <c r="D335" s="69">
        <v>3627</v>
      </c>
      <c r="E335" s="70">
        <f t="shared" si="11"/>
        <v>21</v>
      </c>
      <c r="F335" s="70">
        <v>6.73</v>
      </c>
      <c r="G335" s="70">
        <f t="shared" si="12"/>
        <v>141.33000000000001</v>
      </c>
      <c r="H335" s="70"/>
      <c r="I335" s="168"/>
      <c r="J335" s="75"/>
      <c r="K335" s="70">
        <f>окт.23!K335+ноя.23!H335-ноя.23!G335</f>
        <v>-1958.4299999999998</v>
      </c>
      <c r="L335" s="86"/>
    </row>
    <row r="336" spans="1:12">
      <c r="A336" s="138"/>
      <c r="B336" s="120">
        <v>336</v>
      </c>
      <c r="C336" s="69">
        <v>50932</v>
      </c>
      <c r="D336" s="69">
        <v>52363</v>
      </c>
      <c r="E336" s="70">
        <f t="shared" si="11"/>
        <v>1431</v>
      </c>
      <c r="F336" s="112">
        <v>4.71</v>
      </c>
      <c r="G336" s="70">
        <f t="shared" si="12"/>
        <v>6740.01</v>
      </c>
      <c r="H336" s="70">
        <v>3000</v>
      </c>
      <c r="I336" s="168">
        <v>931004</v>
      </c>
      <c r="J336" s="75">
        <v>45237</v>
      </c>
      <c r="K336" s="70">
        <f>окт.23!K336+ноя.23!H336-ноя.23!G336</f>
        <v>-1273.2599999999993</v>
      </c>
      <c r="L336" s="86"/>
    </row>
    <row r="337" spans="1:12">
      <c r="A337" s="138"/>
      <c r="B337" s="120">
        <v>337</v>
      </c>
      <c r="C337" s="69">
        <v>2</v>
      </c>
      <c r="D337" s="69">
        <v>2</v>
      </c>
      <c r="E337" s="70">
        <f t="shared" si="11"/>
        <v>0</v>
      </c>
      <c r="F337" s="70">
        <v>6.73</v>
      </c>
      <c r="G337" s="70">
        <f t="shared" si="12"/>
        <v>0</v>
      </c>
      <c r="H337" s="70"/>
      <c r="I337" s="168"/>
      <c r="J337" s="75"/>
      <c r="K337" s="70">
        <f>окт.23!K337+ноя.23!H337-ноя.23!G337</f>
        <v>0</v>
      </c>
      <c r="L337" s="86"/>
    </row>
    <row r="338" spans="1:12">
      <c r="A338" s="138"/>
      <c r="B338" s="120">
        <v>338</v>
      </c>
      <c r="C338" s="69">
        <v>20462</v>
      </c>
      <c r="D338" s="69">
        <v>20565</v>
      </c>
      <c r="E338" s="70">
        <f t="shared" si="11"/>
        <v>103</v>
      </c>
      <c r="F338" s="70">
        <v>6.73</v>
      </c>
      <c r="G338" s="70">
        <f t="shared" si="12"/>
        <v>693.19</v>
      </c>
      <c r="H338" s="70"/>
      <c r="I338" s="168"/>
      <c r="J338" s="75"/>
      <c r="K338" s="70">
        <f>окт.23!K338+ноя.23!H338-ноя.23!G338</f>
        <v>4030.1199999999976</v>
      </c>
      <c r="L338" s="86"/>
    </row>
    <row r="339" spans="1:12">
      <c r="A339" s="138"/>
      <c r="B339" s="120">
        <v>339</v>
      </c>
      <c r="C339" s="69">
        <v>18081</v>
      </c>
      <c r="D339" s="69">
        <v>18081</v>
      </c>
      <c r="E339" s="70">
        <f t="shared" si="11"/>
        <v>0</v>
      </c>
      <c r="F339" s="70">
        <v>6.73</v>
      </c>
      <c r="G339" s="70">
        <f t="shared" si="12"/>
        <v>0</v>
      </c>
      <c r="H339" s="70">
        <v>1346</v>
      </c>
      <c r="I339" s="168">
        <v>187481.34771999999</v>
      </c>
      <c r="J339" s="75" t="s">
        <v>109</v>
      </c>
      <c r="K339" s="70">
        <f>окт.23!K339+ноя.23!H339-ноя.23!G339</f>
        <v>-46582.9</v>
      </c>
      <c r="L339" s="86"/>
    </row>
    <row r="340" spans="1:12">
      <c r="A340" s="138"/>
      <c r="B340" s="130">
        <v>340</v>
      </c>
      <c r="C340" s="69"/>
      <c r="D340" s="69"/>
      <c r="E340" s="70">
        <f t="shared" si="11"/>
        <v>0</v>
      </c>
      <c r="F340" s="70">
        <v>6.73</v>
      </c>
      <c r="G340" s="70">
        <f t="shared" si="12"/>
        <v>0</v>
      </c>
      <c r="H340" s="70"/>
      <c r="I340" s="168"/>
      <c r="J340" s="75"/>
      <c r="K340" s="70">
        <f>окт.23!K340+ноя.23!H340-ноя.23!G340</f>
        <v>0</v>
      </c>
      <c r="L340" s="86"/>
    </row>
    <row r="341" spans="1:12">
      <c r="A341" s="138"/>
      <c r="B341" s="120">
        <v>341</v>
      </c>
      <c r="C341" s="69">
        <v>152724</v>
      </c>
      <c r="D341" s="69">
        <v>154560</v>
      </c>
      <c r="E341" s="70">
        <f t="shared" si="11"/>
        <v>1836</v>
      </c>
      <c r="F341" s="112">
        <v>4.71</v>
      </c>
      <c r="G341" s="70">
        <f t="shared" si="12"/>
        <v>8647.56</v>
      </c>
      <c r="H341" s="70"/>
      <c r="I341" s="168"/>
      <c r="J341" s="75"/>
      <c r="K341" s="70">
        <f>окт.23!K341+ноя.23!H341-ноя.23!G341</f>
        <v>8535.1600000000053</v>
      </c>
      <c r="L341" s="86">
        <v>20354009</v>
      </c>
    </row>
    <row r="342" spans="1:12">
      <c r="A342" s="138"/>
      <c r="B342" s="120">
        <v>342</v>
      </c>
      <c r="C342" s="69">
        <v>60345</v>
      </c>
      <c r="D342" s="69">
        <v>60957</v>
      </c>
      <c r="E342" s="70">
        <f t="shared" ref="E342:E354" si="13">D342-C342</f>
        <v>612</v>
      </c>
      <c r="F342" s="70">
        <v>6.73</v>
      </c>
      <c r="G342" s="70">
        <f t="shared" si="12"/>
        <v>4118.76</v>
      </c>
      <c r="H342" s="70"/>
      <c r="I342" s="168"/>
      <c r="J342" s="75"/>
      <c r="K342" s="70">
        <f>окт.23!K342+ноя.23!H342-ноя.23!G342</f>
        <v>-12796.870000000003</v>
      </c>
      <c r="L342" s="86"/>
    </row>
    <row r="343" spans="1:12">
      <c r="A343" s="138"/>
      <c r="B343" s="120">
        <v>343</v>
      </c>
      <c r="C343" s="69"/>
      <c r="D343" s="69"/>
      <c r="E343" s="70">
        <f t="shared" si="13"/>
        <v>0</v>
      </c>
      <c r="F343" s="70">
        <v>6.73</v>
      </c>
      <c r="G343" s="70">
        <f t="shared" si="12"/>
        <v>0</v>
      </c>
      <c r="H343" s="70"/>
      <c r="I343" s="168"/>
      <c r="J343" s="75"/>
      <c r="K343" s="70">
        <f>окт.23!K343+ноя.23!H343-ноя.23!G343</f>
        <v>0</v>
      </c>
      <c r="L343" s="86"/>
    </row>
    <row r="344" spans="1:12">
      <c r="A344" s="138"/>
      <c r="B344" s="120">
        <v>344</v>
      </c>
      <c r="C344" s="69">
        <v>9982</v>
      </c>
      <c r="D344" s="69">
        <v>9982</v>
      </c>
      <c r="E344" s="70">
        <f t="shared" si="13"/>
        <v>0</v>
      </c>
      <c r="F344" s="70">
        <v>6.73</v>
      </c>
      <c r="G344" s="70">
        <f t="shared" si="12"/>
        <v>0</v>
      </c>
      <c r="H344" s="70"/>
      <c r="I344" s="168"/>
      <c r="J344" s="75"/>
      <c r="K344" s="70">
        <f>окт.23!K344+ноя.23!H344-ноя.23!G344</f>
        <v>-481.38000000000073</v>
      </c>
      <c r="L344" s="86"/>
    </row>
    <row r="345" spans="1:12">
      <c r="A345" s="138"/>
      <c r="B345" s="120">
        <v>345</v>
      </c>
      <c r="C345" s="69">
        <v>6</v>
      </c>
      <c r="D345" s="69">
        <v>6</v>
      </c>
      <c r="E345" s="70">
        <f t="shared" si="13"/>
        <v>0</v>
      </c>
      <c r="F345" s="70">
        <v>6.73</v>
      </c>
      <c r="G345" s="70">
        <f t="shared" si="12"/>
        <v>0</v>
      </c>
      <c r="H345" s="70"/>
      <c r="I345" s="168"/>
      <c r="J345" s="75"/>
      <c r="K345" s="70">
        <f>окт.23!K345+ноя.23!H345-ноя.23!G345</f>
        <v>0</v>
      </c>
      <c r="L345" s="86"/>
    </row>
    <row r="346" spans="1:12">
      <c r="A346" s="138"/>
      <c r="B346" s="120">
        <v>346</v>
      </c>
      <c r="C346" s="69">
        <v>28955</v>
      </c>
      <c r="D346" s="69">
        <v>29569</v>
      </c>
      <c r="E346" s="70">
        <f t="shared" si="13"/>
        <v>614</v>
      </c>
      <c r="F346" s="70">
        <v>6.73</v>
      </c>
      <c r="G346" s="70">
        <f t="shared" si="12"/>
        <v>4132.22</v>
      </c>
      <c r="H346" s="70"/>
      <c r="I346" s="168"/>
      <c r="J346" s="75"/>
      <c r="K346" s="70">
        <f>окт.23!K346+ноя.23!H346-ноя.23!G346</f>
        <v>4923.2299999999987</v>
      </c>
      <c r="L346" s="86"/>
    </row>
    <row r="347" spans="1:12">
      <c r="A347" s="138"/>
      <c r="B347" s="120">
        <v>347</v>
      </c>
      <c r="C347" s="69"/>
      <c r="D347" s="69"/>
      <c r="E347" s="70">
        <f t="shared" si="13"/>
        <v>0</v>
      </c>
      <c r="F347" s="70">
        <v>6.73</v>
      </c>
      <c r="G347" s="70">
        <f t="shared" si="12"/>
        <v>0</v>
      </c>
      <c r="H347" s="70"/>
      <c r="I347" s="168"/>
      <c r="J347" s="75"/>
      <c r="K347" s="70">
        <f>окт.23!K347+ноя.23!H347-ноя.23!G347</f>
        <v>0</v>
      </c>
      <c r="L347" s="86"/>
    </row>
    <row r="348" spans="1:12">
      <c r="A348" s="138"/>
      <c r="B348" s="53">
        <v>348</v>
      </c>
      <c r="C348" s="69">
        <v>21176</v>
      </c>
      <c r="D348" s="69">
        <v>21176</v>
      </c>
      <c r="E348" s="70">
        <f t="shared" si="13"/>
        <v>0</v>
      </c>
      <c r="F348" s="70">
        <v>6.73</v>
      </c>
      <c r="G348" s="70">
        <f t="shared" si="12"/>
        <v>0</v>
      </c>
      <c r="H348" s="70">
        <v>2500</v>
      </c>
      <c r="I348" s="168">
        <v>251808</v>
      </c>
      <c r="J348" s="75">
        <v>45252</v>
      </c>
      <c r="K348" s="70">
        <f>окт.23!K348+ноя.23!H348-ноя.23!G348</f>
        <v>-788.72000000000025</v>
      </c>
      <c r="L348" s="86"/>
    </row>
    <row r="349" spans="1:12">
      <c r="A349" s="138"/>
      <c r="B349" s="53">
        <v>349</v>
      </c>
      <c r="C349" s="69">
        <v>96002</v>
      </c>
      <c r="D349" s="69">
        <v>97430</v>
      </c>
      <c r="E349" s="70">
        <f t="shared" si="13"/>
        <v>1428</v>
      </c>
      <c r="F349" s="112">
        <v>4.71</v>
      </c>
      <c r="G349" s="28">
        <f t="shared" si="12"/>
        <v>6725.88</v>
      </c>
      <c r="H349" s="70">
        <v>7450</v>
      </c>
      <c r="I349" s="168">
        <v>277570</v>
      </c>
      <c r="J349" s="75">
        <v>45246</v>
      </c>
      <c r="K349" s="70">
        <f>окт.23!K349+ноя.23!H349-ноя.23!G349</f>
        <v>3821.8099999999986</v>
      </c>
      <c r="L349" s="86"/>
    </row>
    <row r="350" spans="1:12">
      <c r="A350" s="139"/>
      <c r="B350" s="55">
        <v>350</v>
      </c>
      <c r="C350" s="69">
        <v>16621</v>
      </c>
      <c r="D350" s="69">
        <v>16621</v>
      </c>
      <c r="E350" s="70">
        <f t="shared" si="13"/>
        <v>0</v>
      </c>
      <c r="F350" s="112">
        <v>4.71</v>
      </c>
      <c r="G350" s="70">
        <f t="shared" si="12"/>
        <v>0</v>
      </c>
      <c r="H350" s="70">
        <v>234</v>
      </c>
      <c r="I350" s="168">
        <v>90273</v>
      </c>
      <c r="J350" s="75">
        <v>45254</v>
      </c>
      <c r="K350" s="70">
        <f>окт.23!K350+ноя.23!H350-ноя.23!G350</f>
        <v>-0.37999999999988177</v>
      </c>
      <c r="L350" s="86"/>
    </row>
    <row r="351" spans="1:12">
      <c r="A351" s="138"/>
      <c r="B351" s="53" t="s">
        <v>21</v>
      </c>
      <c r="C351" s="69">
        <v>8992</v>
      </c>
      <c r="D351" s="69">
        <v>8992</v>
      </c>
      <c r="E351" s="70">
        <f t="shared" si="13"/>
        <v>0</v>
      </c>
      <c r="F351" s="70">
        <v>6.73</v>
      </c>
      <c r="G351" s="70">
        <f t="shared" si="12"/>
        <v>0</v>
      </c>
      <c r="H351" s="70"/>
      <c r="I351" s="168"/>
      <c r="J351" s="75"/>
      <c r="K351" s="70">
        <f>окт.23!K351+ноя.23!H351-ноя.23!G351</f>
        <v>0</v>
      </c>
      <c r="L351" s="86"/>
    </row>
    <row r="352" spans="1:12">
      <c r="A352" s="93"/>
      <c r="B352" s="136"/>
      <c r="C352" s="69">
        <v>33571</v>
      </c>
      <c r="D352" s="69">
        <v>34111</v>
      </c>
      <c r="E352" s="70">
        <f t="shared" si="13"/>
        <v>540</v>
      </c>
      <c r="F352" s="70">
        <v>6.73</v>
      </c>
      <c r="G352" s="70">
        <f t="shared" si="12"/>
        <v>3634.2000000000003</v>
      </c>
      <c r="H352" s="64"/>
      <c r="I352" s="2"/>
      <c r="J352" s="64"/>
      <c r="K352" s="136"/>
      <c r="L352" s="64"/>
    </row>
    <row r="353" spans="1:12">
      <c r="A353" s="93"/>
      <c r="B353" s="136"/>
      <c r="C353" s="69">
        <v>32644</v>
      </c>
      <c r="D353" s="69">
        <v>33584</v>
      </c>
      <c r="E353" s="70">
        <f t="shared" si="13"/>
        <v>940</v>
      </c>
      <c r="F353" s="70">
        <v>6.73</v>
      </c>
      <c r="G353" s="70">
        <f t="shared" si="12"/>
        <v>6326.2000000000007</v>
      </c>
      <c r="H353" s="64"/>
      <c r="I353" s="64"/>
      <c r="J353" s="64"/>
      <c r="K353" s="136"/>
      <c r="L353" s="64"/>
    </row>
    <row r="354" spans="1:12">
      <c r="A354" s="93"/>
      <c r="B354" s="136"/>
      <c r="C354" s="69">
        <v>14864</v>
      </c>
      <c r="D354" s="69">
        <v>15327</v>
      </c>
      <c r="E354" s="70">
        <f t="shared" si="13"/>
        <v>463</v>
      </c>
      <c r="F354" s="70">
        <v>6.73</v>
      </c>
      <c r="G354" s="70">
        <f t="shared" si="12"/>
        <v>3115.9900000000002</v>
      </c>
      <c r="H354" s="64"/>
      <c r="I354" s="64"/>
      <c r="J354" s="64"/>
      <c r="K354" s="136"/>
      <c r="L354" s="64"/>
    </row>
    <row r="355" spans="1:12">
      <c r="A355" s="9"/>
      <c r="H355" s="64"/>
      <c r="I355" s="64"/>
      <c r="J355" s="64"/>
    </row>
    <row r="356" spans="1:12">
      <c r="H356" s="64"/>
      <c r="I356" s="64"/>
      <c r="J356" s="64"/>
    </row>
    <row r="357" spans="1:12">
      <c r="H357" s="64"/>
      <c r="I357" s="64"/>
      <c r="J357" s="64"/>
    </row>
    <row r="358" spans="1:12">
      <c r="H358" s="64"/>
      <c r="I358" s="64"/>
      <c r="J358" s="64"/>
    </row>
    <row r="359" spans="1:12">
      <c r="H359" s="64"/>
      <c r="I359" s="64"/>
      <c r="J359" s="64"/>
    </row>
    <row r="360" spans="1:12">
      <c r="H360" s="64"/>
      <c r="I360" s="64"/>
      <c r="J360" s="64"/>
    </row>
    <row r="361" spans="1:12">
      <c r="H361" s="64"/>
      <c r="I361" s="64"/>
      <c r="J361" s="64"/>
    </row>
    <row r="362" spans="1:12">
      <c r="H362" s="64"/>
      <c r="I362" s="64"/>
      <c r="J362" s="64"/>
    </row>
    <row r="363" spans="1:12">
      <c r="H363" s="64"/>
      <c r="I363" s="64"/>
      <c r="J363" s="64"/>
    </row>
    <row r="364" spans="1:12">
      <c r="H364" s="64"/>
      <c r="I364" s="64"/>
      <c r="J364" s="64"/>
    </row>
    <row r="365" spans="1:12">
      <c r="H365" s="64"/>
      <c r="I365" s="64"/>
      <c r="J365" s="64"/>
    </row>
    <row r="366" spans="1:12">
      <c r="H366" s="64"/>
      <c r="I366" s="64"/>
      <c r="J366" s="64"/>
    </row>
    <row r="367" spans="1:12">
      <c r="H367" s="64"/>
      <c r="I367" s="64"/>
      <c r="J367" s="64"/>
    </row>
    <row r="368" spans="1:12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L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1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5"/>
  <sheetViews>
    <sheetView topLeftCell="A96" workbookViewId="0">
      <selection activeCell="D125" sqref="D125"/>
    </sheetView>
  </sheetViews>
  <sheetFormatPr defaultRowHeight="15"/>
  <cols>
    <col min="1" max="1" width="16.85546875" customWidth="1"/>
    <col min="3" max="3" width="12.7109375" style="66" customWidth="1"/>
    <col min="4" max="4" width="12.42578125" style="66" customWidth="1"/>
    <col min="7" max="7" width="11.5703125" customWidth="1"/>
    <col min="8" max="8" width="13.140625" bestFit="1" customWidth="1"/>
    <col min="9" max="9" width="18.7109375" customWidth="1"/>
    <col min="10" max="10" width="11.28515625" bestFit="1" customWidth="1"/>
    <col min="11" max="11" width="12.7109375" customWidth="1"/>
    <col min="12" max="12" width="12.5703125" customWidth="1"/>
  </cols>
  <sheetData>
    <row r="1" spans="1:12">
      <c r="A1" s="187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 t="s">
        <v>22</v>
      </c>
    </row>
    <row r="4" spans="1:12">
      <c r="A4" s="12">
        <v>2</v>
      </c>
      <c r="B4" s="13">
        <v>3</v>
      </c>
      <c r="C4" s="126">
        <v>4</v>
      </c>
      <c r="D4" s="126">
        <v>5</v>
      </c>
      <c r="E4" s="13">
        <v>6</v>
      </c>
      <c r="F4" s="13">
        <v>7</v>
      </c>
      <c r="G4" s="13">
        <v>8</v>
      </c>
      <c r="H4" s="13">
        <v>9</v>
      </c>
      <c r="I4" s="14">
        <v>10</v>
      </c>
      <c r="J4" s="13">
        <v>11</v>
      </c>
      <c r="K4" s="13">
        <v>12</v>
      </c>
      <c r="L4" s="11"/>
    </row>
    <row r="5" spans="1:12">
      <c r="A5" s="196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  <c r="L5" s="11"/>
    </row>
    <row r="6" spans="1:12" ht="30">
      <c r="A6" s="195"/>
      <c r="B6" s="187"/>
      <c r="C6" s="127" t="s">
        <v>17</v>
      </c>
      <c r="D6" s="127" t="s">
        <v>18</v>
      </c>
      <c r="E6" s="13" t="s">
        <v>19</v>
      </c>
      <c r="F6" s="12" t="s">
        <v>11</v>
      </c>
      <c r="G6" s="12" t="s">
        <v>20</v>
      </c>
      <c r="H6" s="191"/>
      <c r="I6" s="197"/>
      <c r="J6" s="195"/>
      <c r="K6" s="191"/>
      <c r="L6" s="11"/>
    </row>
    <row r="7" spans="1:12">
      <c r="A7" s="44"/>
      <c r="B7" s="15">
        <v>0</v>
      </c>
      <c r="C7" s="69">
        <v>93847</v>
      </c>
      <c r="D7" s="69">
        <v>95071</v>
      </c>
      <c r="E7" s="70">
        <f>D7-C7</f>
        <v>1224</v>
      </c>
      <c r="F7" s="70">
        <v>6.73</v>
      </c>
      <c r="G7" s="17">
        <f t="shared" ref="G7:G72" si="0">F7*E7</f>
        <v>8237.52</v>
      </c>
      <c r="H7" s="70">
        <v>8237.52</v>
      </c>
      <c r="I7" s="108"/>
      <c r="J7" s="75"/>
      <c r="K7" s="17">
        <f>ноя.23!K7+дек.23!H7-дек.23!G7</f>
        <v>0</v>
      </c>
      <c r="L7" s="11"/>
    </row>
    <row r="8" spans="1:12">
      <c r="A8" s="19"/>
      <c r="B8" s="145">
        <v>1</v>
      </c>
      <c r="C8" s="69">
        <v>76426</v>
      </c>
      <c r="D8" s="69">
        <v>78351</v>
      </c>
      <c r="E8" s="70">
        <f t="shared" ref="E8:E72" si="1">D8-C8</f>
        <v>1925</v>
      </c>
      <c r="F8" s="112">
        <v>4.71</v>
      </c>
      <c r="G8" s="70">
        <f t="shared" si="0"/>
        <v>9066.75</v>
      </c>
      <c r="H8" s="70">
        <v>10000</v>
      </c>
      <c r="I8" s="168">
        <v>94937</v>
      </c>
      <c r="J8" s="75">
        <v>45286</v>
      </c>
      <c r="K8" s="17">
        <f>ноя.23!K8+дек.23!H8-дек.23!G8</f>
        <v>5949.5800000000017</v>
      </c>
      <c r="L8" s="11"/>
    </row>
    <row r="9" spans="1:12" s="64" customFormat="1">
      <c r="A9" s="19"/>
      <c r="B9" s="145">
        <v>2</v>
      </c>
      <c r="C9" s="69">
        <v>777</v>
      </c>
      <c r="D9" s="69">
        <v>778</v>
      </c>
      <c r="E9" s="70">
        <f t="shared" si="1"/>
        <v>1</v>
      </c>
      <c r="F9" s="70">
        <v>6.73</v>
      </c>
      <c r="G9" s="70">
        <f t="shared" si="0"/>
        <v>6.73</v>
      </c>
      <c r="H9" s="70"/>
      <c r="I9" s="168"/>
      <c r="J9" s="75"/>
      <c r="K9" s="70">
        <f>ноя.23!K9+дек.23!H9-дек.23!G9</f>
        <v>-812.23000000000025</v>
      </c>
      <c r="L9" s="67"/>
    </row>
    <row r="10" spans="1:12">
      <c r="A10" s="140"/>
      <c r="B10" s="145">
        <v>3</v>
      </c>
      <c r="C10" s="69">
        <v>15751</v>
      </c>
      <c r="D10" s="69">
        <v>16444</v>
      </c>
      <c r="E10" s="70">
        <f t="shared" si="1"/>
        <v>693</v>
      </c>
      <c r="F10" s="70">
        <v>6.73</v>
      </c>
      <c r="G10" s="70">
        <f t="shared" si="0"/>
        <v>4663.8900000000003</v>
      </c>
      <c r="H10" s="70">
        <v>4079</v>
      </c>
      <c r="I10" s="168">
        <v>212361</v>
      </c>
      <c r="J10" s="75">
        <v>45286</v>
      </c>
      <c r="K10" s="70">
        <f>ноя.23!K10+дек.23!H10-дек.23!G10</f>
        <v>-520.19000000000142</v>
      </c>
      <c r="L10" s="11"/>
    </row>
    <row r="11" spans="1:12">
      <c r="A11" s="138"/>
      <c r="B11" s="145">
        <v>4</v>
      </c>
      <c r="C11" s="69">
        <v>55941</v>
      </c>
      <c r="D11" s="69">
        <v>57045</v>
      </c>
      <c r="E11" s="70">
        <f t="shared" si="1"/>
        <v>1104</v>
      </c>
      <c r="F11" s="112">
        <v>4.71</v>
      </c>
      <c r="G11" s="70">
        <f t="shared" si="0"/>
        <v>5199.84</v>
      </c>
      <c r="H11" s="70">
        <v>30000</v>
      </c>
      <c r="I11" s="168">
        <v>13492</v>
      </c>
      <c r="J11" s="75">
        <v>45274</v>
      </c>
      <c r="K11" s="70">
        <f>ноя.23!K11+дек.23!H11-дек.23!G11</f>
        <v>19983.84</v>
      </c>
      <c r="L11" s="11">
        <v>14950743</v>
      </c>
    </row>
    <row r="12" spans="1:12">
      <c r="A12" s="138"/>
      <c r="B12" s="145">
        <v>5</v>
      </c>
      <c r="C12" s="69">
        <v>62700</v>
      </c>
      <c r="D12" s="69">
        <v>63685</v>
      </c>
      <c r="E12" s="70">
        <f t="shared" si="1"/>
        <v>985</v>
      </c>
      <c r="F12" s="70">
        <v>6.73</v>
      </c>
      <c r="G12" s="70">
        <f t="shared" si="0"/>
        <v>6629.05</v>
      </c>
      <c r="H12" s="70">
        <v>10000</v>
      </c>
      <c r="I12" s="168">
        <v>105685</v>
      </c>
      <c r="J12" s="75">
        <v>45290</v>
      </c>
      <c r="K12" s="70">
        <f>ноя.23!K12+дек.23!H12-дек.23!G12</f>
        <v>30770.850000000002</v>
      </c>
      <c r="L12" s="11"/>
    </row>
    <row r="13" spans="1:12">
      <c r="A13" s="138"/>
      <c r="B13" s="145">
        <v>6</v>
      </c>
      <c r="C13" s="69"/>
      <c r="D13" s="69"/>
      <c r="E13" s="70">
        <f t="shared" si="1"/>
        <v>0</v>
      </c>
      <c r="F13" s="70">
        <v>6.73</v>
      </c>
      <c r="G13" s="17">
        <f t="shared" si="0"/>
        <v>0</v>
      </c>
      <c r="H13" s="70"/>
      <c r="I13" s="168"/>
      <c r="J13" s="75"/>
      <c r="K13" s="70">
        <f>ноя.23!K13+дек.23!H13-дек.23!G13</f>
        <v>0</v>
      </c>
      <c r="L13" s="11"/>
    </row>
    <row r="14" spans="1:12">
      <c r="A14" s="138"/>
      <c r="B14" s="145">
        <v>7</v>
      </c>
      <c r="C14" s="69">
        <v>7105</v>
      </c>
      <c r="D14" s="69">
        <v>7183</v>
      </c>
      <c r="E14" s="70">
        <f t="shared" si="1"/>
        <v>78</v>
      </c>
      <c r="F14" s="70">
        <v>6.73</v>
      </c>
      <c r="G14" s="70">
        <f t="shared" si="0"/>
        <v>524.94000000000005</v>
      </c>
      <c r="H14" s="70"/>
      <c r="I14" s="168"/>
      <c r="J14" s="75"/>
      <c r="K14" s="70">
        <f>ноя.23!K14+дек.23!H14-дек.23!G14</f>
        <v>-8035.619999999999</v>
      </c>
      <c r="L14" s="11"/>
    </row>
    <row r="15" spans="1:12">
      <c r="A15" s="138"/>
      <c r="B15" s="145">
        <v>8</v>
      </c>
      <c r="C15" s="69">
        <v>34802</v>
      </c>
      <c r="D15" s="69">
        <v>36480</v>
      </c>
      <c r="E15" s="70">
        <f t="shared" si="1"/>
        <v>1678</v>
      </c>
      <c r="F15" s="70">
        <v>6.73</v>
      </c>
      <c r="G15" s="70">
        <f t="shared" si="0"/>
        <v>11292.94</v>
      </c>
      <c r="H15" s="70">
        <v>7807</v>
      </c>
      <c r="I15" s="168">
        <v>125036</v>
      </c>
      <c r="J15" s="75">
        <v>45266</v>
      </c>
      <c r="K15" s="70">
        <f>ноя.23!K15+дек.23!H15-дек.23!G15</f>
        <v>2968.3099999999995</v>
      </c>
      <c r="L15" s="11"/>
    </row>
    <row r="16" spans="1:12">
      <c r="A16" s="140"/>
      <c r="B16" s="145">
        <v>9</v>
      </c>
      <c r="C16" s="69"/>
      <c r="D16" s="69"/>
      <c r="E16" s="70">
        <f t="shared" si="1"/>
        <v>0</v>
      </c>
      <c r="F16" s="70">
        <v>6.73</v>
      </c>
      <c r="G16" s="17">
        <f t="shared" si="0"/>
        <v>0</v>
      </c>
      <c r="H16" s="70"/>
      <c r="I16" s="168"/>
      <c r="J16" s="75"/>
      <c r="K16" s="70">
        <f>ноя.23!K16+дек.23!H16-дек.23!G16</f>
        <v>0</v>
      </c>
      <c r="L16" s="11"/>
    </row>
    <row r="17" spans="1:12">
      <c r="A17" s="138"/>
      <c r="B17" s="145">
        <v>10</v>
      </c>
      <c r="C17" s="69"/>
      <c r="D17" s="69"/>
      <c r="E17" s="70">
        <f t="shared" si="1"/>
        <v>0</v>
      </c>
      <c r="F17" s="70">
        <v>6.73</v>
      </c>
      <c r="G17" s="17">
        <f t="shared" si="0"/>
        <v>0</v>
      </c>
      <c r="H17" s="70"/>
      <c r="I17" s="168"/>
      <c r="J17" s="75"/>
      <c r="K17" s="17">
        <f>ноя.23!K17+дек.23!H17-дек.23!G17</f>
        <v>0</v>
      </c>
      <c r="L17" s="11"/>
    </row>
    <row r="18" spans="1:12">
      <c r="A18" s="138"/>
      <c r="B18" s="145">
        <v>11</v>
      </c>
      <c r="C18" s="69">
        <v>30210</v>
      </c>
      <c r="D18" s="69">
        <v>31783</v>
      </c>
      <c r="E18" s="70">
        <f t="shared" si="1"/>
        <v>1573</v>
      </c>
      <c r="F18" s="70">
        <v>6.73</v>
      </c>
      <c r="G18" s="70">
        <f t="shared" si="0"/>
        <v>10586.29</v>
      </c>
      <c r="H18" s="70">
        <v>6406.96</v>
      </c>
      <c r="I18" s="168">
        <v>739794</v>
      </c>
      <c r="J18" s="75">
        <v>45273</v>
      </c>
      <c r="K18" s="17">
        <f>ноя.23!K18+дек.23!H18-дек.23!G18</f>
        <v>-1035.3800000000047</v>
      </c>
      <c r="L18" s="11"/>
    </row>
    <row r="19" spans="1:12">
      <c r="A19" s="22"/>
      <c r="B19" s="145">
        <v>12</v>
      </c>
      <c r="C19" s="69">
        <v>46451</v>
      </c>
      <c r="D19" s="69">
        <v>47723</v>
      </c>
      <c r="E19" s="70">
        <f t="shared" si="1"/>
        <v>1272</v>
      </c>
      <c r="F19" s="112">
        <v>4.71</v>
      </c>
      <c r="G19" s="70">
        <f t="shared" si="0"/>
        <v>5991.12</v>
      </c>
      <c r="H19" s="70">
        <v>6193.65</v>
      </c>
      <c r="I19" s="168">
        <v>111871</v>
      </c>
      <c r="J19" s="75">
        <v>45266</v>
      </c>
      <c r="K19" s="17">
        <f>ноя.23!K19+дек.23!H19-дек.23!G19</f>
        <v>1907.5500000000002</v>
      </c>
      <c r="L19" s="11"/>
    </row>
    <row r="20" spans="1:12">
      <c r="A20" s="22"/>
      <c r="B20" s="145">
        <v>13</v>
      </c>
      <c r="C20" s="69">
        <v>53861</v>
      </c>
      <c r="D20" s="69">
        <v>54143</v>
      </c>
      <c r="E20" s="70">
        <f t="shared" si="1"/>
        <v>282</v>
      </c>
      <c r="F20" s="112">
        <v>4.71</v>
      </c>
      <c r="G20" s="70">
        <f t="shared" si="0"/>
        <v>1328.22</v>
      </c>
      <c r="H20" s="70">
        <v>5000</v>
      </c>
      <c r="I20" s="168">
        <v>148607</v>
      </c>
      <c r="J20" s="75">
        <v>45280</v>
      </c>
      <c r="K20" s="17">
        <f>ноя.23!K20+дек.23!H20-дек.23!G20</f>
        <v>6716.1799999999994</v>
      </c>
      <c r="L20" s="11">
        <v>14924428</v>
      </c>
    </row>
    <row r="21" spans="1:12" s="64" customFormat="1">
      <c r="A21" s="22"/>
      <c r="B21" s="151">
        <v>14</v>
      </c>
      <c r="C21" s="69">
        <v>114041</v>
      </c>
      <c r="D21" s="69">
        <v>115684</v>
      </c>
      <c r="E21" s="70">
        <f t="shared" si="1"/>
        <v>1643</v>
      </c>
      <c r="F21" s="141">
        <v>4.71</v>
      </c>
      <c r="G21" s="70">
        <f t="shared" si="0"/>
        <v>7738.53</v>
      </c>
      <c r="H21" s="70">
        <v>14414.58</v>
      </c>
      <c r="I21" s="168">
        <v>746677</v>
      </c>
      <c r="J21" s="75">
        <v>45268</v>
      </c>
      <c r="K21" s="70">
        <f>ноя.23!K21+дек.23!H21-дек.23!G21</f>
        <v>6002.1399999999949</v>
      </c>
      <c r="L21" s="67"/>
    </row>
    <row r="22" spans="1:12">
      <c r="A22" s="138"/>
      <c r="B22" s="145">
        <v>15</v>
      </c>
      <c r="C22" s="69"/>
      <c r="D22" s="69"/>
      <c r="E22" s="70">
        <f t="shared" si="1"/>
        <v>0</v>
      </c>
      <c r="F22" s="69">
        <v>6.73</v>
      </c>
      <c r="G22" s="17">
        <f t="shared" si="0"/>
        <v>0</v>
      </c>
      <c r="H22" s="70"/>
      <c r="I22" s="168"/>
      <c r="J22" s="75"/>
      <c r="K22" s="17">
        <f>ноя.23!K22+дек.23!H22-дек.23!G22</f>
        <v>0</v>
      </c>
      <c r="L22" s="11"/>
    </row>
    <row r="23" spans="1:12">
      <c r="A23" s="23"/>
      <c r="B23" s="145">
        <v>16</v>
      </c>
      <c r="C23" s="69"/>
      <c r="D23" s="69"/>
      <c r="E23" s="70">
        <f t="shared" si="1"/>
        <v>0</v>
      </c>
      <c r="F23" s="69">
        <v>6.73</v>
      </c>
      <c r="G23" s="17">
        <f t="shared" si="0"/>
        <v>0</v>
      </c>
      <c r="H23" s="70"/>
      <c r="I23" s="168"/>
      <c r="J23" s="75"/>
      <c r="K23" s="17">
        <f>ноя.23!K23+дек.23!H23-дек.23!G23</f>
        <v>0</v>
      </c>
      <c r="L23" s="11"/>
    </row>
    <row r="24" spans="1:12">
      <c r="A24" s="77"/>
      <c r="B24" s="145">
        <v>17</v>
      </c>
      <c r="C24" s="69">
        <v>124222</v>
      </c>
      <c r="D24" s="69">
        <v>127306</v>
      </c>
      <c r="E24" s="70">
        <f t="shared" si="1"/>
        <v>3084</v>
      </c>
      <c r="F24" s="112">
        <v>4.71</v>
      </c>
      <c r="G24" s="17">
        <f t="shared" si="0"/>
        <v>14525.64</v>
      </c>
      <c r="H24" s="70">
        <v>12161.22</v>
      </c>
      <c r="I24" s="168">
        <v>133505</v>
      </c>
      <c r="J24" s="75">
        <v>45271</v>
      </c>
      <c r="K24" s="17">
        <f>ноя.23!K24+дек.23!H24-дек.23!G24</f>
        <v>3452.4300000000003</v>
      </c>
      <c r="L24" s="11"/>
    </row>
    <row r="25" spans="1:12">
      <c r="A25" s="138"/>
      <c r="B25" s="145">
        <v>18</v>
      </c>
      <c r="C25" s="69">
        <v>14583</v>
      </c>
      <c r="D25" s="69">
        <v>15313</v>
      </c>
      <c r="E25" s="70">
        <f t="shared" si="1"/>
        <v>730</v>
      </c>
      <c r="F25" s="70">
        <v>6.73</v>
      </c>
      <c r="G25" s="17">
        <f t="shared" si="0"/>
        <v>4912.9000000000005</v>
      </c>
      <c r="H25" s="70">
        <v>10000</v>
      </c>
      <c r="I25" s="168">
        <v>760776</v>
      </c>
      <c r="J25" s="75">
        <v>45278</v>
      </c>
      <c r="K25" s="17">
        <f>ноя.23!K25+дек.23!H25-дек.23!G25</f>
        <v>856.73999999999523</v>
      </c>
      <c r="L25" s="11"/>
    </row>
    <row r="26" spans="1:12">
      <c r="A26" s="138"/>
      <c r="B26" s="145">
        <v>19</v>
      </c>
      <c r="C26" s="69">
        <v>6245</v>
      </c>
      <c r="D26" s="69">
        <v>6247</v>
      </c>
      <c r="E26" s="70">
        <f t="shared" si="1"/>
        <v>2</v>
      </c>
      <c r="F26" s="70">
        <v>6.73</v>
      </c>
      <c r="G26" s="17">
        <f t="shared" si="0"/>
        <v>13.46</v>
      </c>
      <c r="H26" s="70"/>
      <c r="I26" s="168"/>
      <c r="J26" s="75"/>
      <c r="K26" s="17">
        <f>ноя.23!K26+дек.23!H26-дек.23!G26</f>
        <v>-3587.4800000000005</v>
      </c>
      <c r="L26" s="11"/>
    </row>
    <row r="27" spans="1:12">
      <c r="A27" s="22"/>
      <c r="B27" s="145">
        <v>20</v>
      </c>
      <c r="C27" s="69">
        <v>8457</v>
      </c>
      <c r="D27" s="69">
        <v>8700</v>
      </c>
      <c r="E27" s="70">
        <f t="shared" si="1"/>
        <v>243</v>
      </c>
      <c r="F27" s="112">
        <v>4.71</v>
      </c>
      <c r="G27" s="17">
        <f t="shared" si="0"/>
        <v>1144.53</v>
      </c>
      <c r="H27" s="70"/>
      <c r="I27" s="168"/>
      <c r="J27" s="75"/>
      <c r="K27" s="17">
        <f>ноя.23!K27+дек.23!H27-дек.23!G27</f>
        <v>-4342.62</v>
      </c>
      <c r="L27" s="11"/>
    </row>
    <row r="28" spans="1:12">
      <c r="A28" s="138"/>
      <c r="B28" s="145">
        <v>21</v>
      </c>
      <c r="C28" s="69">
        <v>1100</v>
      </c>
      <c r="D28" s="69">
        <v>1100</v>
      </c>
      <c r="E28" s="70">
        <f t="shared" si="1"/>
        <v>0</v>
      </c>
      <c r="F28" s="70">
        <v>6.73</v>
      </c>
      <c r="G28" s="17">
        <f t="shared" si="0"/>
        <v>0</v>
      </c>
      <c r="H28" s="70"/>
      <c r="I28" s="168"/>
      <c r="J28" s="75"/>
      <c r="K28" s="17">
        <f>ноя.23!K28+дек.23!H28-дек.23!G28</f>
        <v>10.609999999999957</v>
      </c>
      <c r="L28" s="11"/>
    </row>
    <row r="29" spans="1:12">
      <c r="A29" s="138"/>
      <c r="B29" s="145">
        <v>22</v>
      </c>
      <c r="C29" s="69">
        <v>17576</v>
      </c>
      <c r="D29" s="69">
        <v>18494</v>
      </c>
      <c r="E29" s="70">
        <f t="shared" si="1"/>
        <v>918</v>
      </c>
      <c r="F29" s="141">
        <v>4.71</v>
      </c>
      <c r="G29" s="17">
        <f t="shared" si="0"/>
        <v>4323.78</v>
      </c>
      <c r="H29" s="70">
        <v>14000</v>
      </c>
      <c r="I29" s="168">
        <v>489388</v>
      </c>
      <c r="J29" s="75">
        <v>45289</v>
      </c>
      <c r="K29" s="17">
        <f>ноя.23!K29+дек.23!H29-дек.23!G29</f>
        <v>951.84999999999582</v>
      </c>
      <c r="L29" s="11"/>
    </row>
    <row r="30" spans="1:12">
      <c r="A30" s="138"/>
      <c r="B30" s="145">
        <v>23</v>
      </c>
      <c r="C30" s="69"/>
      <c r="D30" s="69"/>
      <c r="E30" s="70">
        <f t="shared" si="1"/>
        <v>0</v>
      </c>
      <c r="F30" s="70">
        <v>6.73</v>
      </c>
      <c r="G30" s="17">
        <f t="shared" si="0"/>
        <v>0</v>
      </c>
      <c r="H30" s="70"/>
      <c r="I30" s="168"/>
      <c r="J30" s="75"/>
      <c r="K30" s="17">
        <f>ноя.23!K30+дек.23!H30-дек.23!G30</f>
        <v>0</v>
      </c>
      <c r="L30" s="11"/>
    </row>
    <row r="31" spans="1:12">
      <c r="A31" s="138"/>
      <c r="B31" s="145">
        <v>24</v>
      </c>
      <c r="C31" s="69"/>
      <c r="D31" s="69"/>
      <c r="E31" s="70">
        <f t="shared" si="1"/>
        <v>0</v>
      </c>
      <c r="F31" s="70">
        <v>6.73</v>
      </c>
      <c r="G31" s="17">
        <f t="shared" si="0"/>
        <v>0</v>
      </c>
      <c r="H31" s="70"/>
      <c r="I31" s="168"/>
      <c r="J31" s="75"/>
      <c r="K31" s="17">
        <f>ноя.23!K31+дек.23!H31-дек.23!G31</f>
        <v>0</v>
      </c>
      <c r="L31" s="11"/>
    </row>
    <row r="32" spans="1:12">
      <c r="A32" s="22"/>
      <c r="B32" s="145">
        <v>25</v>
      </c>
      <c r="C32" s="69">
        <v>22552</v>
      </c>
      <c r="D32" s="69">
        <v>23203</v>
      </c>
      <c r="E32" s="70">
        <f t="shared" si="1"/>
        <v>651</v>
      </c>
      <c r="F32" s="70">
        <v>6.73</v>
      </c>
      <c r="G32" s="17">
        <f t="shared" si="0"/>
        <v>4381.2300000000005</v>
      </c>
      <c r="H32" s="70">
        <v>2346.62</v>
      </c>
      <c r="I32" s="168">
        <v>217341</v>
      </c>
      <c r="J32" s="75">
        <v>45268</v>
      </c>
      <c r="K32" s="17">
        <f>ноя.23!K32+дек.23!H32-дек.23!G32</f>
        <v>460.34999999999764</v>
      </c>
      <c r="L32" s="11"/>
    </row>
    <row r="33" spans="1:12">
      <c r="A33" s="138"/>
      <c r="B33" s="145">
        <v>26</v>
      </c>
      <c r="C33" s="69">
        <v>72015</v>
      </c>
      <c r="D33" s="69">
        <v>72015</v>
      </c>
      <c r="E33" s="70">
        <f t="shared" si="1"/>
        <v>0</v>
      </c>
      <c r="F33" s="112">
        <v>4.71</v>
      </c>
      <c r="G33" s="17">
        <f t="shared" si="0"/>
        <v>0</v>
      </c>
      <c r="H33" s="70"/>
      <c r="I33" s="168"/>
      <c r="J33" s="75"/>
      <c r="K33" s="17">
        <f>ноя.23!K33+дек.23!H33-дек.23!G33</f>
        <v>4.71</v>
      </c>
      <c r="L33" s="11"/>
    </row>
    <row r="34" spans="1:12">
      <c r="A34" s="138"/>
      <c r="B34" s="145">
        <v>27</v>
      </c>
      <c r="C34" s="69"/>
      <c r="D34" s="69"/>
      <c r="E34" s="70">
        <f t="shared" si="1"/>
        <v>0</v>
      </c>
      <c r="F34" s="70">
        <v>6.73</v>
      </c>
      <c r="G34" s="17">
        <f t="shared" si="0"/>
        <v>0</v>
      </c>
      <c r="H34" s="70"/>
      <c r="I34" s="168"/>
      <c r="J34" s="75"/>
      <c r="K34" s="17">
        <f>ноя.23!K34+дек.23!H34-дек.23!G34</f>
        <v>0</v>
      </c>
      <c r="L34" s="11"/>
    </row>
    <row r="35" spans="1:12">
      <c r="A35" s="138"/>
      <c r="B35" s="145">
        <v>28</v>
      </c>
      <c r="C35" s="69"/>
      <c r="D35" s="69"/>
      <c r="E35" s="70">
        <f t="shared" si="1"/>
        <v>0</v>
      </c>
      <c r="F35" s="70">
        <v>6.73</v>
      </c>
      <c r="G35" s="17">
        <f t="shared" si="0"/>
        <v>0</v>
      </c>
      <c r="H35" s="70"/>
      <c r="I35" s="168"/>
      <c r="J35" s="75"/>
      <c r="K35" s="17">
        <f>ноя.23!K35+дек.23!H35-дек.23!G35</f>
        <v>0</v>
      </c>
      <c r="L35" s="11"/>
    </row>
    <row r="36" spans="1:12">
      <c r="A36" s="138"/>
      <c r="B36" s="145">
        <v>29</v>
      </c>
      <c r="C36" s="69"/>
      <c r="D36" s="69"/>
      <c r="E36" s="70">
        <f t="shared" si="1"/>
        <v>0</v>
      </c>
      <c r="F36" s="70">
        <v>6.73</v>
      </c>
      <c r="G36" s="17">
        <f t="shared" si="0"/>
        <v>0</v>
      </c>
      <c r="H36" s="70"/>
      <c r="I36" s="168"/>
      <c r="J36" s="75"/>
      <c r="K36" s="17">
        <f>ноя.23!K36+дек.23!H36-дек.23!G36</f>
        <v>0</v>
      </c>
      <c r="L36" s="11"/>
    </row>
    <row r="37" spans="1:12">
      <c r="A37" s="138"/>
      <c r="B37" s="145">
        <v>30</v>
      </c>
      <c r="C37" s="69"/>
      <c r="D37" s="69"/>
      <c r="E37" s="70">
        <f t="shared" si="1"/>
        <v>0</v>
      </c>
      <c r="F37" s="70">
        <v>6.73</v>
      </c>
      <c r="G37" s="17">
        <f t="shared" si="0"/>
        <v>0</v>
      </c>
      <c r="H37" s="70"/>
      <c r="I37" s="168"/>
      <c r="J37" s="75"/>
      <c r="K37" s="17">
        <f>ноя.23!K37+дек.23!H37-дек.23!G37</f>
        <v>0</v>
      </c>
      <c r="L37" s="11"/>
    </row>
    <row r="38" spans="1:12">
      <c r="A38" s="138"/>
      <c r="B38" s="145">
        <v>32</v>
      </c>
      <c r="C38" s="69"/>
      <c r="D38" s="69"/>
      <c r="E38" s="70">
        <f t="shared" si="1"/>
        <v>0</v>
      </c>
      <c r="F38" s="70">
        <v>6.73</v>
      </c>
      <c r="G38" s="17">
        <f t="shared" si="0"/>
        <v>0</v>
      </c>
      <c r="H38" s="70"/>
      <c r="I38" s="168"/>
      <c r="J38" s="75"/>
      <c r="K38" s="17">
        <f>ноя.23!K38+дек.23!H38-дек.23!G38</f>
        <v>0</v>
      </c>
      <c r="L38" s="11"/>
    </row>
    <row r="39" spans="1:12">
      <c r="A39" s="138"/>
      <c r="B39" s="145">
        <v>34</v>
      </c>
      <c r="C39" s="69">
        <v>6</v>
      </c>
      <c r="D39" s="69">
        <v>6</v>
      </c>
      <c r="E39" s="70">
        <f t="shared" si="1"/>
        <v>0</v>
      </c>
      <c r="F39" s="70">
        <v>6.73</v>
      </c>
      <c r="G39" s="17">
        <f t="shared" si="0"/>
        <v>0</v>
      </c>
      <c r="H39" s="70"/>
      <c r="I39" s="168"/>
      <c r="J39" s="75"/>
      <c r="K39" s="17">
        <f>ноя.23!K39+дек.23!H39-дек.23!G39</f>
        <v>0</v>
      </c>
      <c r="L39" s="11"/>
    </row>
    <row r="40" spans="1:12">
      <c r="A40" s="138"/>
      <c r="B40" s="145">
        <v>35</v>
      </c>
      <c r="C40" s="69"/>
      <c r="D40" s="69"/>
      <c r="E40" s="70">
        <f t="shared" si="1"/>
        <v>0</v>
      </c>
      <c r="F40" s="70">
        <v>6.73</v>
      </c>
      <c r="G40" s="17">
        <f t="shared" si="0"/>
        <v>0</v>
      </c>
      <c r="H40" s="70"/>
      <c r="I40" s="168"/>
      <c r="J40" s="75"/>
      <c r="K40" s="17">
        <f>ноя.23!K40+дек.23!H40-дек.23!G40</f>
        <v>0</v>
      </c>
      <c r="L40" s="11"/>
    </row>
    <row r="41" spans="1:12">
      <c r="A41" s="138"/>
      <c r="B41" s="145">
        <v>36</v>
      </c>
      <c r="C41" s="69">
        <v>20484</v>
      </c>
      <c r="D41" s="69">
        <v>20631</v>
      </c>
      <c r="E41" s="70">
        <f t="shared" si="1"/>
        <v>147</v>
      </c>
      <c r="F41" s="70">
        <v>6.73</v>
      </c>
      <c r="G41" s="17">
        <f t="shared" si="0"/>
        <v>989.31000000000006</v>
      </c>
      <c r="H41" s="70">
        <v>7000</v>
      </c>
      <c r="I41" s="168">
        <v>954143</v>
      </c>
      <c r="J41" s="75">
        <v>45279</v>
      </c>
      <c r="K41" s="17">
        <f>ноя.23!K41+дек.23!H41-дек.23!G41</f>
        <v>2076.3699999999994</v>
      </c>
      <c r="L41" s="11"/>
    </row>
    <row r="42" spans="1:12">
      <c r="A42" s="138"/>
      <c r="B42" s="145">
        <v>37</v>
      </c>
      <c r="C42" s="69">
        <v>91283</v>
      </c>
      <c r="D42" s="69">
        <v>94977</v>
      </c>
      <c r="E42" s="70">
        <f t="shared" si="1"/>
        <v>3694</v>
      </c>
      <c r="F42" s="70">
        <v>6.73</v>
      </c>
      <c r="G42" s="17">
        <f t="shared" si="0"/>
        <v>24860.620000000003</v>
      </c>
      <c r="H42" s="70">
        <v>19800</v>
      </c>
      <c r="I42" s="168">
        <v>681519</v>
      </c>
      <c r="J42" s="75">
        <v>45267</v>
      </c>
      <c r="K42" s="17">
        <f>ноя.23!K42+дек.23!H42-дек.23!G42</f>
        <v>-15471.050000000012</v>
      </c>
      <c r="L42" s="11"/>
    </row>
    <row r="43" spans="1:12">
      <c r="A43" s="138"/>
      <c r="B43" s="145">
        <v>38</v>
      </c>
      <c r="C43" s="69">
        <v>1049</v>
      </c>
      <c r="D43" s="69">
        <v>1049</v>
      </c>
      <c r="E43" s="70">
        <f t="shared" si="1"/>
        <v>0</v>
      </c>
      <c r="F43" s="70">
        <v>6.73</v>
      </c>
      <c r="G43" s="17">
        <f t="shared" si="0"/>
        <v>0</v>
      </c>
      <c r="H43" s="70"/>
      <c r="I43" s="168"/>
      <c r="J43" s="75"/>
      <c r="K43" s="17">
        <f>ноя.23!K43+дек.23!H43-дек.23!G43</f>
        <v>-302.85000000000002</v>
      </c>
      <c r="L43" s="11"/>
    </row>
    <row r="44" spans="1:12">
      <c r="A44" s="138"/>
      <c r="B44" s="145">
        <v>39</v>
      </c>
      <c r="C44" s="69">
        <v>9737</v>
      </c>
      <c r="D44" s="69">
        <v>10708</v>
      </c>
      <c r="E44" s="70">
        <f t="shared" si="1"/>
        <v>971</v>
      </c>
      <c r="F44" s="141">
        <v>4.71</v>
      </c>
      <c r="G44" s="17">
        <f t="shared" si="0"/>
        <v>4573.41</v>
      </c>
      <c r="H44" s="70"/>
      <c r="I44" s="168"/>
      <c r="J44" s="75"/>
      <c r="K44" s="17">
        <f>ноя.23!K44+дек.23!H44-дек.23!G44</f>
        <v>-13677.84</v>
      </c>
      <c r="L44" s="11"/>
    </row>
    <row r="45" spans="1:12">
      <c r="A45" s="138"/>
      <c r="B45" s="145">
        <v>40</v>
      </c>
      <c r="C45" s="69">
        <v>4580</v>
      </c>
      <c r="D45" s="69">
        <v>4580</v>
      </c>
      <c r="E45" s="70">
        <f t="shared" si="1"/>
        <v>0</v>
      </c>
      <c r="F45" s="70">
        <v>6.73</v>
      </c>
      <c r="G45" s="16">
        <f t="shared" si="0"/>
        <v>0</v>
      </c>
      <c r="H45" s="70">
        <v>471.1</v>
      </c>
      <c r="I45" s="168">
        <v>862673</v>
      </c>
      <c r="J45" s="75">
        <v>45273</v>
      </c>
      <c r="K45" s="17">
        <f>ноя.23!K45+дек.23!H45-дек.23!G45</f>
        <v>-5700.31</v>
      </c>
      <c r="L45" s="11"/>
    </row>
    <row r="46" spans="1:12">
      <c r="A46" s="138"/>
      <c r="B46" s="145">
        <v>41</v>
      </c>
      <c r="C46" s="69">
        <v>8186</v>
      </c>
      <c r="D46" s="69">
        <v>8186</v>
      </c>
      <c r="E46" s="70">
        <f t="shared" si="1"/>
        <v>0</v>
      </c>
      <c r="F46" s="112">
        <v>4.71</v>
      </c>
      <c r="G46" s="17">
        <f t="shared" si="0"/>
        <v>0</v>
      </c>
      <c r="H46" s="70"/>
      <c r="I46" s="168"/>
      <c r="J46" s="75"/>
      <c r="K46" s="17">
        <f>ноя.23!K46+дек.23!H46-дек.23!G46</f>
        <v>-342.88999999999987</v>
      </c>
      <c r="L46" s="11"/>
    </row>
    <row r="47" spans="1:12">
      <c r="A47" s="138"/>
      <c r="B47" s="145">
        <v>42</v>
      </c>
      <c r="C47" s="69">
        <v>67968</v>
      </c>
      <c r="D47" s="69">
        <v>68595</v>
      </c>
      <c r="E47" s="70">
        <f t="shared" si="1"/>
        <v>627</v>
      </c>
      <c r="F47" s="70">
        <v>6.73</v>
      </c>
      <c r="G47" s="17">
        <f t="shared" si="0"/>
        <v>4219.71</v>
      </c>
      <c r="H47" s="70">
        <v>8304.82</v>
      </c>
      <c r="I47" s="168">
        <v>104510</v>
      </c>
      <c r="J47" s="75">
        <v>45287</v>
      </c>
      <c r="K47" s="17">
        <f>ноя.23!K47+дек.23!H47-дек.23!G47</f>
        <v>2880.4399999999978</v>
      </c>
      <c r="L47" s="11"/>
    </row>
    <row r="48" spans="1:12">
      <c r="A48" s="138"/>
      <c r="B48" s="145">
        <v>43</v>
      </c>
      <c r="C48" s="69">
        <v>7059</v>
      </c>
      <c r="D48" s="69">
        <v>7059</v>
      </c>
      <c r="E48" s="70">
        <f t="shared" si="1"/>
        <v>0</v>
      </c>
      <c r="F48" s="112">
        <v>4.71</v>
      </c>
      <c r="G48" s="17">
        <f t="shared" si="0"/>
        <v>0</v>
      </c>
      <c r="H48" s="70">
        <v>2000</v>
      </c>
      <c r="I48" s="168">
        <v>45360</v>
      </c>
      <c r="J48" s="75">
        <v>45278</v>
      </c>
      <c r="K48" s="17">
        <f>ноя.23!K48+дек.23!H48-дек.23!G48</f>
        <v>330.41000000000076</v>
      </c>
      <c r="L48" s="11"/>
    </row>
    <row r="49" spans="1:12">
      <c r="A49" s="138"/>
      <c r="B49" s="145">
        <v>44</v>
      </c>
      <c r="C49" s="69"/>
      <c r="D49" s="69"/>
      <c r="E49" s="70">
        <f t="shared" si="1"/>
        <v>0</v>
      </c>
      <c r="F49" s="70">
        <v>6.73</v>
      </c>
      <c r="G49" s="17">
        <f t="shared" si="0"/>
        <v>0</v>
      </c>
      <c r="H49" s="70"/>
      <c r="I49" s="168"/>
      <c r="J49" s="75"/>
      <c r="K49" s="17">
        <f>ноя.23!K49+дек.23!H49-дек.23!G49</f>
        <v>0</v>
      </c>
      <c r="L49" s="11"/>
    </row>
    <row r="50" spans="1:12">
      <c r="A50" s="138"/>
      <c r="B50" s="145">
        <v>45</v>
      </c>
      <c r="C50" s="69">
        <v>15</v>
      </c>
      <c r="D50" s="69">
        <v>15</v>
      </c>
      <c r="E50" s="70">
        <f t="shared" si="1"/>
        <v>0</v>
      </c>
      <c r="F50" s="70">
        <v>6.73</v>
      </c>
      <c r="G50" s="17">
        <f t="shared" si="0"/>
        <v>0</v>
      </c>
      <c r="H50" s="70"/>
      <c r="I50" s="168"/>
      <c r="J50" s="75"/>
      <c r="K50" s="17">
        <f>ноя.23!K50+дек.23!H50-дек.23!G50</f>
        <v>-13.46</v>
      </c>
      <c r="L50" s="11"/>
    </row>
    <row r="51" spans="1:12">
      <c r="A51" s="138"/>
      <c r="B51" s="145">
        <v>46</v>
      </c>
      <c r="C51" s="69">
        <v>10165</v>
      </c>
      <c r="D51" s="69">
        <v>10169</v>
      </c>
      <c r="E51" s="70">
        <f t="shared" si="1"/>
        <v>4</v>
      </c>
      <c r="F51" s="112">
        <v>4.71</v>
      </c>
      <c r="G51" s="17">
        <f t="shared" si="0"/>
        <v>18.84</v>
      </c>
      <c r="H51" s="70"/>
      <c r="I51" s="168"/>
      <c r="J51" s="75"/>
      <c r="K51" s="17">
        <f>ноя.23!K51+дек.23!H51-дек.23!G51</f>
        <v>1817.2500000000005</v>
      </c>
      <c r="L51" s="11"/>
    </row>
    <row r="52" spans="1:12">
      <c r="A52" s="138"/>
      <c r="B52" s="145">
        <v>47</v>
      </c>
      <c r="C52" s="69">
        <v>6531</v>
      </c>
      <c r="D52" s="69">
        <v>6570</v>
      </c>
      <c r="E52" s="70">
        <f t="shared" si="1"/>
        <v>39</v>
      </c>
      <c r="F52" s="70">
        <v>6.73</v>
      </c>
      <c r="G52" s="17">
        <f t="shared" si="0"/>
        <v>262.47000000000003</v>
      </c>
      <c r="H52" s="70"/>
      <c r="I52" s="168"/>
      <c r="J52" s="75"/>
      <c r="K52" s="17">
        <f>ноя.23!K52+дек.23!H52-дек.23!G52</f>
        <v>-6117.170000000001</v>
      </c>
      <c r="L52" s="11"/>
    </row>
    <row r="53" spans="1:12">
      <c r="A53" s="140"/>
      <c r="B53" s="145">
        <v>48</v>
      </c>
      <c r="C53" s="69">
        <v>13678</v>
      </c>
      <c r="D53" s="69">
        <v>13726</v>
      </c>
      <c r="E53" s="70">
        <f t="shared" si="1"/>
        <v>48</v>
      </c>
      <c r="F53" s="112">
        <v>4.71</v>
      </c>
      <c r="G53" s="17">
        <f t="shared" si="0"/>
        <v>226.07999999999998</v>
      </c>
      <c r="H53" s="70">
        <v>1000</v>
      </c>
      <c r="I53" s="168">
        <v>725819</v>
      </c>
      <c r="J53" s="75">
        <v>45271</v>
      </c>
      <c r="K53" s="17">
        <f>ноя.23!K53+дек.23!H53-дек.23!G53</f>
        <v>1074.8199999999997</v>
      </c>
      <c r="L53" s="11"/>
    </row>
    <row r="54" spans="1:12">
      <c r="A54" s="138"/>
      <c r="B54" s="145">
        <v>49</v>
      </c>
      <c r="C54" s="69">
        <v>13649</v>
      </c>
      <c r="D54" s="69">
        <v>13649</v>
      </c>
      <c r="E54" s="70">
        <f t="shared" si="1"/>
        <v>0</v>
      </c>
      <c r="F54" s="70">
        <v>6.73</v>
      </c>
      <c r="G54" s="17">
        <f t="shared" si="0"/>
        <v>0</v>
      </c>
      <c r="H54" s="70"/>
      <c r="I54" s="168"/>
      <c r="J54" s="75"/>
      <c r="K54" s="17">
        <f>ноя.23!K54+дек.23!H54-дек.23!G54</f>
        <v>3618.77</v>
      </c>
      <c r="L54" s="11"/>
    </row>
    <row r="55" spans="1:12">
      <c r="A55" s="138"/>
      <c r="B55" s="145">
        <v>50</v>
      </c>
      <c r="C55" s="69">
        <v>1360</v>
      </c>
      <c r="D55" s="69">
        <v>1360</v>
      </c>
      <c r="E55" s="70">
        <f t="shared" si="1"/>
        <v>0</v>
      </c>
      <c r="F55" s="70">
        <v>6.73</v>
      </c>
      <c r="G55" s="17">
        <f t="shared" si="0"/>
        <v>0</v>
      </c>
      <c r="H55" s="70"/>
      <c r="I55" s="168"/>
      <c r="J55" s="75"/>
      <c r="K55" s="17">
        <f>ноя.23!K55+дек.23!H55-дек.23!G55</f>
        <v>-366.19000000000017</v>
      </c>
      <c r="L55" s="11"/>
    </row>
    <row r="56" spans="1:12">
      <c r="A56" s="138"/>
      <c r="B56" s="145">
        <v>51</v>
      </c>
      <c r="C56" s="69"/>
      <c r="D56" s="69"/>
      <c r="E56" s="70">
        <f t="shared" si="1"/>
        <v>0</v>
      </c>
      <c r="F56" s="70">
        <v>6.73</v>
      </c>
      <c r="G56" s="17">
        <f t="shared" si="0"/>
        <v>0</v>
      </c>
      <c r="H56" s="70"/>
      <c r="I56" s="168"/>
      <c r="J56" s="75"/>
      <c r="K56" s="17">
        <f>ноя.23!K56+дек.23!H56-дек.23!G56</f>
        <v>0</v>
      </c>
      <c r="L56" s="11"/>
    </row>
    <row r="57" spans="1:12">
      <c r="A57" s="138"/>
      <c r="B57" s="145">
        <v>52</v>
      </c>
      <c r="C57" s="69"/>
      <c r="D57" s="69"/>
      <c r="E57" s="70">
        <f t="shared" si="1"/>
        <v>0</v>
      </c>
      <c r="F57" s="70">
        <v>6.73</v>
      </c>
      <c r="G57" s="17">
        <f t="shared" si="0"/>
        <v>0</v>
      </c>
      <c r="H57" s="70"/>
      <c r="I57" s="168"/>
      <c r="J57" s="75"/>
      <c r="K57" s="17">
        <f>ноя.23!K57+дек.23!H57-дек.23!G57</f>
        <v>0</v>
      </c>
      <c r="L57" s="11"/>
    </row>
    <row r="58" spans="1:12">
      <c r="A58" s="138"/>
      <c r="B58" s="145">
        <v>53</v>
      </c>
      <c r="C58" s="69"/>
      <c r="D58" s="69"/>
      <c r="E58" s="70">
        <f t="shared" si="1"/>
        <v>0</v>
      </c>
      <c r="F58" s="70">
        <v>6.73</v>
      </c>
      <c r="G58" s="17">
        <f t="shared" si="0"/>
        <v>0</v>
      </c>
      <c r="H58" s="70"/>
      <c r="I58" s="168"/>
      <c r="J58" s="75"/>
      <c r="K58" s="17">
        <f>ноя.23!K58+дек.23!H58-дек.23!G58</f>
        <v>0</v>
      </c>
      <c r="L58" s="11"/>
    </row>
    <row r="59" spans="1:12">
      <c r="A59" s="140"/>
      <c r="B59" s="146">
        <v>54</v>
      </c>
      <c r="C59" s="69">
        <v>82766</v>
      </c>
      <c r="D59" s="69">
        <v>85102</v>
      </c>
      <c r="E59" s="70">
        <f t="shared" si="1"/>
        <v>2336</v>
      </c>
      <c r="F59" s="141">
        <v>4.71</v>
      </c>
      <c r="G59" s="17">
        <f t="shared" si="0"/>
        <v>11002.56</v>
      </c>
      <c r="H59" s="70">
        <v>32101.47</v>
      </c>
      <c r="I59" s="183" t="s">
        <v>121</v>
      </c>
      <c r="J59" s="75" t="s">
        <v>122</v>
      </c>
      <c r="K59" s="17">
        <f>ноя.23!K59+дек.23!H59-дек.23!G59</f>
        <v>17006.729999999996</v>
      </c>
      <c r="L59" s="11"/>
    </row>
    <row r="60" spans="1:12">
      <c r="A60" s="138"/>
      <c r="B60" s="145">
        <v>55</v>
      </c>
      <c r="C60" s="69"/>
      <c r="D60" s="69"/>
      <c r="E60" s="70">
        <f t="shared" si="1"/>
        <v>0</v>
      </c>
      <c r="F60" s="70">
        <v>6.73</v>
      </c>
      <c r="G60" s="17">
        <f t="shared" si="0"/>
        <v>0</v>
      </c>
      <c r="H60" s="70"/>
      <c r="I60" s="168"/>
      <c r="J60" s="75"/>
      <c r="K60" s="17">
        <f>ноя.23!K60+дек.23!H60-дек.23!G60</f>
        <v>0</v>
      </c>
      <c r="L60" s="11"/>
    </row>
    <row r="61" spans="1:12">
      <c r="A61" s="138"/>
      <c r="B61" s="145">
        <v>56</v>
      </c>
      <c r="C61" s="69">
        <v>910</v>
      </c>
      <c r="D61" s="69">
        <v>948</v>
      </c>
      <c r="E61" s="70">
        <f t="shared" si="1"/>
        <v>38</v>
      </c>
      <c r="F61" s="70">
        <v>6.73</v>
      </c>
      <c r="G61" s="17">
        <f t="shared" si="0"/>
        <v>255.74</v>
      </c>
      <c r="H61" s="70"/>
      <c r="I61" s="168"/>
      <c r="J61" s="75"/>
      <c r="K61" s="17">
        <f>ноя.23!K61+дек.23!H61-дек.23!G61</f>
        <v>-1595.0100000000002</v>
      </c>
      <c r="L61" s="11"/>
    </row>
    <row r="62" spans="1:12">
      <c r="A62" s="138"/>
      <c r="B62" s="145">
        <v>57</v>
      </c>
      <c r="C62" s="69">
        <v>2800</v>
      </c>
      <c r="D62" s="69">
        <v>4953</v>
      </c>
      <c r="E62" s="70">
        <f t="shared" si="1"/>
        <v>2153</v>
      </c>
      <c r="F62" s="141">
        <v>4.71</v>
      </c>
      <c r="G62" s="17">
        <f t="shared" si="0"/>
        <v>10140.629999999999</v>
      </c>
      <c r="H62" s="70">
        <v>21000</v>
      </c>
      <c r="I62" s="168">
        <v>142852.23496</v>
      </c>
      <c r="J62" s="75" t="s">
        <v>113</v>
      </c>
      <c r="K62" s="17">
        <f>ноя.23!K62+дек.23!H62-дек.23!G62</f>
        <v>3764.8199999999906</v>
      </c>
      <c r="L62" s="11"/>
    </row>
    <row r="63" spans="1:12">
      <c r="A63" s="138"/>
      <c r="B63" s="145">
        <v>58</v>
      </c>
      <c r="C63" s="69">
        <v>18855</v>
      </c>
      <c r="D63" s="69">
        <v>18856</v>
      </c>
      <c r="E63" s="70">
        <f t="shared" si="1"/>
        <v>1</v>
      </c>
      <c r="F63" s="112">
        <v>4.71</v>
      </c>
      <c r="G63" s="17">
        <f t="shared" si="0"/>
        <v>4.71</v>
      </c>
      <c r="H63" s="70"/>
      <c r="I63" s="168"/>
      <c r="J63" s="75"/>
      <c r="K63" s="17">
        <f>ноя.23!K63+дек.23!H63-дек.23!G63</f>
        <v>-15359.309999999998</v>
      </c>
      <c r="L63" s="11"/>
    </row>
    <row r="64" spans="1:12">
      <c r="A64" s="24"/>
      <c r="B64" s="145">
        <v>60</v>
      </c>
      <c r="C64" s="69">
        <v>1932</v>
      </c>
      <c r="D64" s="69">
        <v>1976</v>
      </c>
      <c r="E64" s="70">
        <f t="shared" si="1"/>
        <v>44</v>
      </c>
      <c r="F64" s="70">
        <v>6.73</v>
      </c>
      <c r="G64" s="17">
        <f t="shared" si="0"/>
        <v>296.12</v>
      </c>
      <c r="H64" s="70">
        <v>666.27</v>
      </c>
      <c r="I64" s="168">
        <v>151912</v>
      </c>
      <c r="J64" s="75">
        <v>45274</v>
      </c>
      <c r="K64" s="17">
        <f>ноя.23!K64+дек.23!H64-дек.23!G64</f>
        <v>201.89999999999975</v>
      </c>
      <c r="L64" s="11"/>
    </row>
    <row r="65" spans="1:12">
      <c r="A65" s="140"/>
      <c r="B65" s="145">
        <v>61</v>
      </c>
      <c r="C65" s="69">
        <v>62775</v>
      </c>
      <c r="D65" s="69">
        <v>63904</v>
      </c>
      <c r="E65" s="70">
        <f t="shared" si="1"/>
        <v>1129</v>
      </c>
      <c r="F65" s="112">
        <v>4.71</v>
      </c>
      <c r="G65" s="17">
        <f t="shared" si="0"/>
        <v>5317.59</v>
      </c>
      <c r="H65" s="70"/>
      <c r="I65" s="168"/>
      <c r="J65" s="75"/>
      <c r="K65" s="17">
        <f>ноя.23!K65+дек.23!H65-дек.23!G65</f>
        <v>8456.4600000000028</v>
      </c>
      <c r="L65" s="11"/>
    </row>
    <row r="66" spans="1:12">
      <c r="A66" s="138"/>
      <c r="B66" s="145">
        <v>62</v>
      </c>
      <c r="C66" s="69">
        <v>3197</v>
      </c>
      <c r="D66" s="69">
        <v>3999</v>
      </c>
      <c r="E66" s="70">
        <f t="shared" si="1"/>
        <v>802</v>
      </c>
      <c r="F66" s="70">
        <v>6.73</v>
      </c>
      <c r="G66" s="17">
        <f t="shared" si="0"/>
        <v>5397.46</v>
      </c>
      <c r="H66" s="70"/>
      <c r="I66" s="168"/>
      <c r="J66" s="75"/>
      <c r="K66" s="17">
        <f>ноя.23!K66+дек.23!H66-дек.23!G66</f>
        <v>-20876.460000000003</v>
      </c>
      <c r="L66" s="11"/>
    </row>
    <row r="67" spans="1:12">
      <c r="A67" s="140"/>
      <c r="B67" s="145">
        <v>63</v>
      </c>
      <c r="C67" s="69">
        <v>5264</v>
      </c>
      <c r="D67" s="69">
        <v>5507</v>
      </c>
      <c r="E67" s="70">
        <f t="shared" si="1"/>
        <v>243</v>
      </c>
      <c r="F67" s="112">
        <v>4.71</v>
      </c>
      <c r="G67" s="17">
        <f t="shared" si="0"/>
        <v>1144.53</v>
      </c>
      <c r="H67" s="70">
        <v>1350</v>
      </c>
      <c r="I67" s="168">
        <v>882838</v>
      </c>
      <c r="J67" s="75">
        <v>45265</v>
      </c>
      <c r="K67" s="17">
        <f>ноя.23!K67+дек.23!H67-дек.23!G67</f>
        <v>-226.14000000000044</v>
      </c>
      <c r="L67" s="11"/>
    </row>
    <row r="68" spans="1:12">
      <c r="A68" s="138"/>
      <c r="B68" s="145">
        <v>64</v>
      </c>
      <c r="C68" s="69">
        <v>16988</v>
      </c>
      <c r="D68" s="69">
        <v>17552</v>
      </c>
      <c r="E68" s="70">
        <f t="shared" si="1"/>
        <v>564</v>
      </c>
      <c r="F68" s="112">
        <v>4.71</v>
      </c>
      <c r="G68" s="17">
        <f t="shared" si="0"/>
        <v>2656.44</v>
      </c>
      <c r="H68" s="70"/>
      <c r="I68" s="168"/>
      <c r="J68" s="75"/>
      <c r="K68" s="17">
        <f>ноя.23!K68+дек.23!H68-дек.23!G68</f>
        <v>-1724.3700000000008</v>
      </c>
      <c r="L68" s="11"/>
    </row>
    <row r="69" spans="1:12">
      <c r="A69" s="138"/>
      <c r="B69" s="145">
        <v>65</v>
      </c>
      <c r="C69" s="69">
        <v>5672</v>
      </c>
      <c r="D69" s="69">
        <v>5674</v>
      </c>
      <c r="E69" s="70">
        <f t="shared" si="1"/>
        <v>2</v>
      </c>
      <c r="F69" s="70">
        <v>6.73</v>
      </c>
      <c r="G69" s="17">
        <f t="shared" si="0"/>
        <v>13.46</v>
      </c>
      <c r="H69" s="70"/>
      <c r="I69" s="168"/>
      <c r="J69" s="75"/>
      <c r="K69" s="17">
        <f>ноя.23!K69+дек.23!H69-дек.23!G69</f>
        <v>389.55999999999887</v>
      </c>
      <c r="L69" s="11"/>
    </row>
    <row r="70" spans="1:12">
      <c r="A70" s="138"/>
      <c r="B70" s="145">
        <v>67</v>
      </c>
      <c r="C70" s="69">
        <v>8267</v>
      </c>
      <c r="D70" s="69">
        <v>8267</v>
      </c>
      <c r="E70" s="70">
        <f t="shared" si="1"/>
        <v>0</v>
      </c>
      <c r="F70" s="70">
        <v>6.73</v>
      </c>
      <c r="G70" s="17">
        <f t="shared" si="0"/>
        <v>0</v>
      </c>
      <c r="H70" s="70"/>
      <c r="I70" s="168"/>
      <c r="J70" s="75"/>
      <c r="K70" s="17">
        <f>ноя.23!K70+дек.23!H70-дек.23!G70</f>
        <v>-7881.22</v>
      </c>
      <c r="L70" s="11"/>
    </row>
    <row r="71" spans="1:12">
      <c r="A71" s="138"/>
      <c r="B71" s="145">
        <v>68</v>
      </c>
      <c r="C71" s="69">
        <v>94233</v>
      </c>
      <c r="D71" s="69">
        <v>96966</v>
      </c>
      <c r="E71" s="70">
        <f t="shared" si="1"/>
        <v>2733</v>
      </c>
      <c r="F71" s="112">
        <v>4.71</v>
      </c>
      <c r="G71" s="17">
        <f t="shared" si="0"/>
        <v>12872.43</v>
      </c>
      <c r="H71" s="70">
        <v>11120.31</v>
      </c>
      <c r="I71" s="168">
        <v>28</v>
      </c>
      <c r="J71" s="75">
        <v>45274</v>
      </c>
      <c r="K71" s="17">
        <f>ноя.23!K71+дек.23!H71-дек.23!G71</f>
        <v>-1050.7800000000007</v>
      </c>
      <c r="L71" s="11"/>
    </row>
    <row r="72" spans="1:12">
      <c r="A72" s="138"/>
      <c r="B72" s="145">
        <v>69</v>
      </c>
      <c r="C72" s="69">
        <v>86196</v>
      </c>
      <c r="D72" s="69">
        <v>88239</v>
      </c>
      <c r="E72" s="70">
        <f t="shared" si="1"/>
        <v>2043</v>
      </c>
      <c r="F72" s="112">
        <v>4.71</v>
      </c>
      <c r="G72" s="17">
        <f t="shared" si="0"/>
        <v>9622.5300000000007</v>
      </c>
      <c r="H72" s="70">
        <v>6721.17</v>
      </c>
      <c r="I72" s="168">
        <v>828807</v>
      </c>
      <c r="J72" s="75">
        <v>45269</v>
      </c>
      <c r="K72" s="17">
        <f>ноя.23!K72+дек.23!H72-дек.23!G72</f>
        <v>-11743.15</v>
      </c>
      <c r="L72" s="11">
        <v>14953917</v>
      </c>
    </row>
    <row r="73" spans="1:12">
      <c r="A73" s="138"/>
      <c r="B73" s="145">
        <v>70</v>
      </c>
      <c r="C73" s="69">
        <v>17746</v>
      </c>
      <c r="D73" s="69">
        <v>19531</v>
      </c>
      <c r="E73" s="70">
        <f t="shared" ref="E73:E139" si="2">D73-C73</f>
        <v>1785</v>
      </c>
      <c r="F73" s="112">
        <v>4.71</v>
      </c>
      <c r="G73" s="17">
        <f t="shared" ref="G73:G140" si="3">F73*E73</f>
        <v>8407.35</v>
      </c>
      <c r="H73" s="70">
        <v>7000</v>
      </c>
      <c r="I73" s="168">
        <v>120249</v>
      </c>
      <c r="J73" s="75">
        <v>45271</v>
      </c>
      <c r="K73" s="17">
        <f>ноя.23!K73+дек.23!H73-дек.23!G73</f>
        <v>10192.859999999995</v>
      </c>
      <c r="L73" s="11"/>
    </row>
    <row r="74" spans="1:12">
      <c r="A74" s="138"/>
      <c r="B74" s="145">
        <v>71</v>
      </c>
      <c r="C74" s="69">
        <v>23622</v>
      </c>
      <c r="D74" s="69">
        <v>23624</v>
      </c>
      <c r="E74" s="70">
        <f t="shared" si="2"/>
        <v>2</v>
      </c>
      <c r="F74" s="112">
        <v>4.71</v>
      </c>
      <c r="G74" s="17">
        <f t="shared" si="3"/>
        <v>9.42</v>
      </c>
      <c r="H74" s="70">
        <v>13000</v>
      </c>
      <c r="I74" s="168">
        <v>487544</v>
      </c>
      <c r="J74" s="75">
        <v>45261</v>
      </c>
      <c r="K74" s="17">
        <f>ноя.23!K74+дек.23!H74-дек.23!G74</f>
        <v>1646.8799999999992</v>
      </c>
      <c r="L74" s="11"/>
    </row>
    <row r="75" spans="1:12" s="64" customFormat="1">
      <c r="A75" s="138"/>
      <c r="B75" s="145">
        <v>72</v>
      </c>
      <c r="C75" s="69">
        <v>7833</v>
      </c>
      <c r="D75" s="69">
        <v>7833</v>
      </c>
      <c r="E75" s="70">
        <f t="shared" si="2"/>
        <v>0</v>
      </c>
      <c r="F75" s="70">
        <v>6.73</v>
      </c>
      <c r="G75" s="70">
        <f t="shared" ref="G75" si="4">F75*E75</f>
        <v>0</v>
      </c>
      <c r="H75" s="70"/>
      <c r="I75" s="168"/>
      <c r="J75" s="75"/>
      <c r="K75" s="70">
        <f>ноя.23!K75+дек.23!H75-дек.23!G75</f>
        <v>421.66999999999928</v>
      </c>
      <c r="L75" s="67"/>
    </row>
    <row r="76" spans="1:12">
      <c r="A76" s="138"/>
      <c r="B76" s="145">
        <v>73</v>
      </c>
      <c r="C76" s="69">
        <v>28019</v>
      </c>
      <c r="D76" s="69">
        <v>28019</v>
      </c>
      <c r="E76" s="70">
        <f t="shared" si="2"/>
        <v>0</v>
      </c>
      <c r="F76" s="70">
        <v>6.73</v>
      </c>
      <c r="G76" s="17">
        <f t="shared" si="3"/>
        <v>0</v>
      </c>
      <c r="H76" s="70"/>
      <c r="I76" s="168"/>
      <c r="J76" s="75"/>
      <c r="K76" s="17">
        <f>ноя.23!K76+дек.23!H76-дек.23!G76</f>
        <v>7791.78</v>
      </c>
      <c r="L76" s="11"/>
    </row>
    <row r="77" spans="1:12">
      <c r="A77" s="138"/>
      <c r="B77" s="145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17">
        <f>ноя.23!K77+дек.23!H77-дек.23!G77</f>
        <v>0</v>
      </c>
      <c r="L77" s="11"/>
    </row>
    <row r="78" spans="1:12">
      <c r="A78" s="138"/>
      <c r="B78" s="145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17">
        <f>ноя.23!K78+дек.23!H78-дек.23!G78</f>
        <v>0</v>
      </c>
      <c r="L78" s="11"/>
    </row>
    <row r="79" spans="1:12">
      <c r="A79" s="138"/>
      <c r="B79" s="145">
        <v>76</v>
      </c>
      <c r="C79" s="69">
        <v>4533</v>
      </c>
      <c r="D79" s="69">
        <v>4533</v>
      </c>
      <c r="E79" s="70">
        <f t="shared" si="2"/>
        <v>0</v>
      </c>
      <c r="F79" s="70">
        <v>6.73</v>
      </c>
      <c r="G79" s="17">
        <f t="shared" si="3"/>
        <v>0</v>
      </c>
      <c r="H79" s="70"/>
      <c r="I79" s="168"/>
      <c r="J79" s="75"/>
      <c r="K79" s="17">
        <f>ноя.23!K79+дек.23!H79-дек.23!G79</f>
        <v>792.55999999999972</v>
      </c>
      <c r="L79" s="11"/>
    </row>
    <row r="80" spans="1:12">
      <c r="A80" s="138"/>
      <c r="B80" s="145">
        <v>77</v>
      </c>
      <c r="C80" s="69">
        <v>10739</v>
      </c>
      <c r="D80" s="69">
        <v>10748</v>
      </c>
      <c r="E80" s="70">
        <f t="shared" si="2"/>
        <v>9</v>
      </c>
      <c r="F80" s="70">
        <v>6.73</v>
      </c>
      <c r="G80" s="17">
        <f t="shared" si="3"/>
        <v>60.570000000000007</v>
      </c>
      <c r="H80" s="70"/>
      <c r="I80" s="168"/>
      <c r="J80" s="75"/>
      <c r="K80" s="17">
        <f>ноя.23!K80+дек.23!H80-дек.23!G80</f>
        <v>533.26999999999919</v>
      </c>
      <c r="L80" s="11"/>
    </row>
    <row r="81" spans="1:12">
      <c r="A81" s="22"/>
      <c r="B81" s="145">
        <v>79</v>
      </c>
      <c r="C81" s="69">
        <v>24708</v>
      </c>
      <c r="D81" s="69">
        <v>24777</v>
      </c>
      <c r="E81" s="70">
        <f t="shared" si="2"/>
        <v>69</v>
      </c>
      <c r="F81" s="70">
        <v>6.73</v>
      </c>
      <c r="G81" s="17">
        <f t="shared" si="3"/>
        <v>464.37</v>
      </c>
      <c r="H81" s="70"/>
      <c r="I81" s="168"/>
      <c r="J81" s="75"/>
      <c r="K81" s="17">
        <f>ноя.23!K81+дек.23!H81-дек.23!G81</f>
        <v>-545.50000000000216</v>
      </c>
      <c r="L81" s="11"/>
    </row>
    <row r="82" spans="1:12">
      <c r="A82" s="138"/>
      <c r="B82" s="145">
        <v>80</v>
      </c>
      <c r="C82" s="69">
        <v>12962</v>
      </c>
      <c r="D82" s="69">
        <v>14241</v>
      </c>
      <c r="E82" s="70">
        <f t="shared" si="2"/>
        <v>1279</v>
      </c>
      <c r="F82" s="70">
        <v>6.73</v>
      </c>
      <c r="G82" s="17">
        <f t="shared" si="3"/>
        <v>8607.67</v>
      </c>
      <c r="H82" s="70">
        <v>9390.15</v>
      </c>
      <c r="I82" s="168">
        <v>368896</v>
      </c>
      <c r="J82" s="75">
        <v>45266</v>
      </c>
      <c r="K82" s="17">
        <f>ноя.23!K82+дек.23!H82-дек.23!G82</f>
        <v>-6277.0900000000029</v>
      </c>
      <c r="L82" s="11"/>
    </row>
    <row r="83" spans="1:12">
      <c r="A83" s="138"/>
      <c r="B83" s="145">
        <v>81</v>
      </c>
      <c r="C83" s="69">
        <v>52539</v>
      </c>
      <c r="D83" s="69">
        <v>53454</v>
      </c>
      <c r="E83" s="70">
        <f t="shared" si="2"/>
        <v>915</v>
      </c>
      <c r="F83" s="112">
        <v>4.71</v>
      </c>
      <c r="G83" s="17">
        <f t="shared" si="3"/>
        <v>4309.6499999999996</v>
      </c>
      <c r="H83" s="70">
        <v>9420</v>
      </c>
      <c r="I83" s="168">
        <v>768680.13053600001</v>
      </c>
      <c r="J83" s="75" t="s">
        <v>117</v>
      </c>
      <c r="K83" s="17">
        <f>ноя.23!K83+дек.23!H83-дек.23!G83</f>
        <v>-2566.9500000000007</v>
      </c>
      <c r="L83" s="11"/>
    </row>
    <row r="84" spans="1:12">
      <c r="A84" s="138"/>
      <c r="B84" s="145">
        <v>82</v>
      </c>
      <c r="C84" s="69">
        <v>32244</v>
      </c>
      <c r="D84" s="69">
        <v>33135</v>
      </c>
      <c r="E84" s="70">
        <f t="shared" si="2"/>
        <v>891</v>
      </c>
      <c r="F84" s="112">
        <v>4.71</v>
      </c>
      <c r="G84" s="17">
        <f t="shared" si="3"/>
        <v>4196.6099999999997</v>
      </c>
      <c r="H84" s="70">
        <v>2500</v>
      </c>
      <c r="I84" s="168">
        <v>281223</v>
      </c>
      <c r="J84" s="75">
        <v>45285</v>
      </c>
      <c r="K84" s="17">
        <f>ноя.23!K84+дек.23!H84-дек.23!G84</f>
        <v>-711.54999999999927</v>
      </c>
      <c r="L84" s="11"/>
    </row>
    <row r="85" spans="1:12">
      <c r="A85" s="138"/>
      <c r="B85" s="145">
        <v>83</v>
      </c>
      <c r="C85" s="69">
        <v>15317</v>
      </c>
      <c r="D85" s="69">
        <v>15320</v>
      </c>
      <c r="E85" s="70">
        <f t="shared" si="2"/>
        <v>3</v>
      </c>
      <c r="F85" s="112">
        <v>4.71</v>
      </c>
      <c r="G85" s="17">
        <f t="shared" si="3"/>
        <v>14.129999999999999</v>
      </c>
      <c r="H85" s="70">
        <v>1200</v>
      </c>
      <c r="I85" s="168">
        <v>49959</v>
      </c>
      <c r="J85" s="75">
        <v>45269</v>
      </c>
      <c r="K85" s="17">
        <f>ноя.23!K85+дек.23!H85-дек.23!G85</f>
        <v>-1164.2200000000007</v>
      </c>
      <c r="L85" s="11"/>
    </row>
    <row r="86" spans="1:12">
      <c r="A86" s="138"/>
      <c r="B86" s="145">
        <v>84</v>
      </c>
      <c r="C86" s="69">
        <v>6927</v>
      </c>
      <c r="D86" s="69">
        <v>6927</v>
      </c>
      <c r="E86" s="70">
        <f t="shared" si="2"/>
        <v>0</v>
      </c>
      <c r="F86" s="70">
        <v>6.73</v>
      </c>
      <c r="G86" s="17">
        <f t="shared" si="3"/>
        <v>0</v>
      </c>
      <c r="H86" s="70"/>
      <c r="I86" s="168"/>
      <c r="J86" s="75"/>
      <c r="K86" s="17">
        <f>ноя.23!K86+дек.23!H86-дек.23!G86</f>
        <v>2855.1099999999997</v>
      </c>
      <c r="L86" s="11"/>
    </row>
    <row r="87" spans="1:12">
      <c r="A87" s="22"/>
      <c r="B87" s="145">
        <v>85</v>
      </c>
      <c r="C87" s="69">
        <v>23368</v>
      </c>
      <c r="D87" s="69">
        <v>23368</v>
      </c>
      <c r="E87" s="70">
        <f t="shared" si="2"/>
        <v>0</v>
      </c>
      <c r="F87" s="70">
        <v>6.73</v>
      </c>
      <c r="G87" s="17">
        <f t="shared" si="3"/>
        <v>0</v>
      </c>
      <c r="H87" s="70">
        <v>700</v>
      </c>
      <c r="I87" s="168">
        <v>56381</v>
      </c>
      <c r="J87" s="75">
        <v>45265</v>
      </c>
      <c r="K87" s="17">
        <f>ноя.23!K87+дек.23!H87-дек.23!G87</f>
        <v>6524.5699999999988</v>
      </c>
      <c r="L87" s="11"/>
    </row>
    <row r="88" spans="1:12">
      <c r="A88" s="138"/>
      <c r="B88" s="145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17">
        <f>ноя.23!K88+дек.23!H88-дек.23!G88</f>
        <v>0</v>
      </c>
      <c r="L88" s="11"/>
    </row>
    <row r="89" spans="1:12">
      <c r="A89" s="138"/>
      <c r="B89" s="145">
        <v>87</v>
      </c>
      <c r="C89" s="69">
        <v>14707</v>
      </c>
      <c r="D89" s="69">
        <v>14727</v>
      </c>
      <c r="E89" s="70">
        <f t="shared" si="2"/>
        <v>20</v>
      </c>
      <c r="F89" s="70">
        <v>6.73</v>
      </c>
      <c r="G89" s="17">
        <f t="shared" si="3"/>
        <v>134.60000000000002</v>
      </c>
      <c r="H89" s="70"/>
      <c r="I89" s="168"/>
      <c r="J89" s="75"/>
      <c r="K89" s="17">
        <f>ноя.23!K89+дек.23!H89-дек.23!G89</f>
        <v>-1614.7900000000009</v>
      </c>
      <c r="L89" s="11"/>
    </row>
    <row r="90" spans="1:12">
      <c r="A90" s="138"/>
      <c r="B90" s="145">
        <v>88</v>
      </c>
      <c r="C90" s="69">
        <v>1743</v>
      </c>
      <c r="D90" s="69">
        <v>1743</v>
      </c>
      <c r="E90" s="70">
        <f t="shared" si="2"/>
        <v>0</v>
      </c>
      <c r="F90" s="70">
        <v>6.73</v>
      </c>
      <c r="G90" s="17">
        <f t="shared" si="3"/>
        <v>0</v>
      </c>
      <c r="H90" s="70"/>
      <c r="I90" s="168"/>
      <c r="J90" s="75"/>
      <c r="K90" s="17">
        <f>ноя.23!K90+дек.23!H90-дек.23!G90</f>
        <v>80.759999999999792</v>
      </c>
      <c r="L90" s="11"/>
    </row>
    <row r="91" spans="1:12">
      <c r="A91" s="138"/>
      <c r="B91" s="145">
        <v>89</v>
      </c>
      <c r="C91" s="69">
        <v>11116</v>
      </c>
      <c r="D91" s="69">
        <v>11118</v>
      </c>
      <c r="E91" s="70">
        <f t="shared" si="2"/>
        <v>2</v>
      </c>
      <c r="F91" s="112">
        <v>4.71</v>
      </c>
      <c r="G91" s="17">
        <f t="shared" si="3"/>
        <v>9.42</v>
      </c>
      <c r="H91" s="70"/>
      <c r="I91" s="168"/>
      <c r="J91" s="75"/>
      <c r="K91" s="17">
        <f>ноя.23!K91+дек.23!H91-дек.23!G91</f>
        <v>-6123</v>
      </c>
      <c r="L91" s="11"/>
    </row>
    <row r="92" spans="1:12">
      <c r="A92" s="138"/>
      <c r="B92" s="145">
        <v>90</v>
      </c>
      <c r="C92" s="69">
        <v>12303</v>
      </c>
      <c r="D92" s="69">
        <v>12306</v>
      </c>
      <c r="E92" s="70">
        <f t="shared" si="2"/>
        <v>3</v>
      </c>
      <c r="F92" s="70">
        <v>6.73</v>
      </c>
      <c r="G92" s="17">
        <f t="shared" si="3"/>
        <v>20.190000000000001</v>
      </c>
      <c r="H92" s="70">
        <v>3277.51</v>
      </c>
      <c r="I92" s="168">
        <v>798637</v>
      </c>
      <c r="J92" s="75">
        <v>45286</v>
      </c>
      <c r="K92" s="17">
        <f>ноя.23!K92+дек.23!H92-дек.23!G92</f>
        <v>1338.6699999999998</v>
      </c>
      <c r="L92" s="11"/>
    </row>
    <row r="93" spans="1:12">
      <c r="A93" s="138"/>
      <c r="B93" s="145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ноя.23!K93+дек.23!H93-дек.23!G93</f>
        <v>0</v>
      </c>
      <c r="L93" s="11"/>
    </row>
    <row r="94" spans="1:12">
      <c r="A94" s="138"/>
      <c r="B94" s="145">
        <v>92</v>
      </c>
      <c r="C94" s="69">
        <v>23038</v>
      </c>
      <c r="D94" s="69">
        <v>24215</v>
      </c>
      <c r="E94" s="70">
        <f t="shared" si="2"/>
        <v>1177</v>
      </c>
      <c r="F94" s="70">
        <v>6.73</v>
      </c>
      <c r="G94" s="17">
        <f t="shared" si="3"/>
        <v>7921.2100000000009</v>
      </c>
      <c r="H94" s="70">
        <v>3539.98</v>
      </c>
      <c r="I94" s="168">
        <v>350745</v>
      </c>
      <c r="J94" s="75">
        <v>45269</v>
      </c>
      <c r="K94" s="17">
        <f>ноя.23!K94+дек.23!H94-дек.23!G94</f>
        <v>-6339.6600000000017</v>
      </c>
      <c r="L94" s="11"/>
    </row>
    <row r="95" spans="1:12">
      <c r="A95" s="138"/>
      <c r="B95" s="145">
        <v>93</v>
      </c>
      <c r="C95" s="69">
        <v>17085</v>
      </c>
      <c r="D95" s="69">
        <v>17085</v>
      </c>
      <c r="E95" s="70">
        <f t="shared" si="2"/>
        <v>0</v>
      </c>
      <c r="F95" s="70">
        <v>6.73</v>
      </c>
      <c r="G95" s="17">
        <f t="shared" si="3"/>
        <v>0</v>
      </c>
      <c r="H95" s="70"/>
      <c r="I95" s="168"/>
      <c r="J95" s="75"/>
      <c r="K95" s="17">
        <f>ноя.23!K95+дек.23!H95-дек.23!G95</f>
        <v>-898.64000000000169</v>
      </c>
      <c r="L95" s="11"/>
    </row>
    <row r="96" spans="1:12">
      <c r="A96" s="138"/>
      <c r="B96" s="145">
        <v>94</v>
      </c>
      <c r="C96" s="69">
        <v>1962</v>
      </c>
      <c r="D96" s="69">
        <v>1962</v>
      </c>
      <c r="E96" s="70">
        <f t="shared" si="2"/>
        <v>0</v>
      </c>
      <c r="F96" s="70">
        <v>6.73</v>
      </c>
      <c r="G96" s="17">
        <f t="shared" si="3"/>
        <v>0</v>
      </c>
      <c r="H96" s="70"/>
      <c r="I96" s="168"/>
      <c r="J96" s="75"/>
      <c r="K96" s="17">
        <f>ноя.23!K96+дек.23!H96-дек.23!G96</f>
        <v>-1191.2099999999998</v>
      </c>
      <c r="L96" s="11"/>
    </row>
    <row r="97" spans="1:12">
      <c r="A97" s="138"/>
      <c r="B97" s="145">
        <v>95</v>
      </c>
      <c r="C97" s="69">
        <v>881</v>
      </c>
      <c r="D97" s="69">
        <v>881</v>
      </c>
      <c r="E97" s="70">
        <f t="shared" si="2"/>
        <v>0</v>
      </c>
      <c r="F97" s="70">
        <v>6.73</v>
      </c>
      <c r="G97" s="17">
        <f t="shared" si="3"/>
        <v>0</v>
      </c>
      <c r="H97" s="70"/>
      <c r="I97" s="168"/>
      <c r="J97" s="75"/>
      <c r="K97" s="17">
        <f>ноя.23!K97+дек.23!H97-дек.23!G97</f>
        <v>-222.09</v>
      </c>
      <c r="L97" s="11"/>
    </row>
    <row r="98" spans="1:12">
      <c r="A98" s="138"/>
      <c r="B98" s="145">
        <v>96</v>
      </c>
      <c r="C98" s="69">
        <v>41738</v>
      </c>
      <c r="D98" s="69">
        <v>42569</v>
      </c>
      <c r="E98" s="70">
        <f t="shared" si="2"/>
        <v>831</v>
      </c>
      <c r="F98" s="70">
        <v>6.73</v>
      </c>
      <c r="G98" s="17">
        <f t="shared" si="3"/>
        <v>5592.63</v>
      </c>
      <c r="H98" s="70">
        <v>17000</v>
      </c>
      <c r="I98" s="168">
        <v>241096.11751700001</v>
      </c>
      <c r="J98" s="75" t="s">
        <v>125</v>
      </c>
      <c r="K98" s="17">
        <f>ноя.23!K98+дек.23!H98-дек.23!G98</f>
        <v>10883.679999999997</v>
      </c>
      <c r="L98" s="11"/>
    </row>
    <row r="99" spans="1:12">
      <c r="A99" s="138"/>
      <c r="B99" s="145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ноя.23!K99+дек.23!H99-дек.23!G99</f>
        <v>0</v>
      </c>
      <c r="L99" s="11"/>
    </row>
    <row r="100" spans="1:12" s="64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ноя.23!K100+дек.23!H100-дек.23!G100</f>
        <v>-4145.68</v>
      </c>
      <c r="L100" s="67"/>
    </row>
    <row r="101" spans="1:12" s="64" customFormat="1">
      <c r="A101" s="179"/>
      <c r="B101" s="178" t="s">
        <v>97</v>
      </c>
      <c r="C101" s="69">
        <v>819</v>
      </c>
      <c r="D101" s="69">
        <v>819</v>
      </c>
      <c r="E101" s="70">
        <f t="shared" si="2"/>
        <v>0</v>
      </c>
      <c r="F101" s="70">
        <v>6.73</v>
      </c>
      <c r="G101" s="70">
        <f t="shared" si="3"/>
        <v>0</v>
      </c>
      <c r="H101" s="70"/>
      <c r="I101" s="178"/>
      <c r="J101" s="75"/>
      <c r="K101" s="70">
        <f>ноя.23!K101+дек.23!H101-дек.23!G101</f>
        <v>-5505.1399999999994</v>
      </c>
      <c r="L101" s="67"/>
    </row>
    <row r="102" spans="1:12">
      <c r="A102" s="138"/>
      <c r="B102" s="145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ноя.23!K102+дек.23!H102-дек.23!G102</f>
        <v>0</v>
      </c>
      <c r="L102" s="11"/>
    </row>
    <row r="103" spans="1:12">
      <c r="A103" s="138"/>
      <c r="B103" s="145" t="s">
        <v>24</v>
      </c>
      <c r="C103" s="69">
        <v>2350</v>
      </c>
      <c r="D103" s="69">
        <v>2350</v>
      </c>
      <c r="E103" s="70">
        <f t="shared" si="2"/>
        <v>0</v>
      </c>
      <c r="F103" s="70">
        <v>6.73</v>
      </c>
      <c r="G103" s="70">
        <f t="shared" si="3"/>
        <v>0</v>
      </c>
      <c r="H103" s="70"/>
      <c r="I103" s="168"/>
      <c r="J103" s="75"/>
      <c r="K103" s="70">
        <f>ноя.23!K103+дек.23!H103-дек.23!G103</f>
        <v>-6474.2600000000011</v>
      </c>
      <c r="L103" s="11"/>
    </row>
    <row r="104" spans="1:12">
      <c r="A104" s="138"/>
      <c r="B104" s="145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ноя.23!K104+дек.23!H104-дек.23!G104</f>
        <v>0</v>
      </c>
      <c r="L104" s="11"/>
    </row>
    <row r="105" spans="1:12" s="64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ноя.23!K105+дек.23!H105-дек.23!G105</f>
        <v>0</v>
      </c>
      <c r="L105" s="67"/>
    </row>
    <row r="106" spans="1:12">
      <c r="A106" s="138"/>
      <c r="B106" s="145">
        <v>101</v>
      </c>
      <c r="C106" s="69">
        <v>53289</v>
      </c>
      <c r="D106" s="69">
        <v>55486</v>
      </c>
      <c r="E106" s="70">
        <f t="shared" si="2"/>
        <v>2197</v>
      </c>
      <c r="F106" s="112">
        <v>4.71</v>
      </c>
      <c r="G106" s="17">
        <f t="shared" si="3"/>
        <v>10347.870000000001</v>
      </c>
      <c r="H106" s="70">
        <v>10000</v>
      </c>
      <c r="I106" s="168">
        <v>764795</v>
      </c>
      <c r="J106" s="75">
        <v>45280</v>
      </c>
      <c r="K106" s="17">
        <f>ноя.23!K106+дек.23!H106-дек.23!G106</f>
        <v>3567.1999999999989</v>
      </c>
      <c r="L106" s="11"/>
    </row>
    <row r="107" spans="1:12">
      <c r="A107" s="138"/>
      <c r="B107" s="145">
        <v>102</v>
      </c>
      <c r="C107" s="69">
        <v>89128</v>
      </c>
      <c r="D107" s="69">
        <v>90236</v>
      </c>
      <c r="E107" s="70">
        <f t="shared" si="2"/>
        <v>1108</v>
      </c>
      <c r="F107" s="112">
        <v>4.71</v>
      </c>
      <c r="G107" s="17">
        <f t="shared" si="3"/>
        <v>5218.68</v>
      </c>
      <c r="H107" s="70"/>
      <c r="I107" s="168"/>
      <c r="J107" s="75"/>
      <c r="K107" s="17">
        <f>ноя.23!K107+дек.23!H107-дек.23!G107</f>
        <v>-37340.879999999997</v>
      </c>
      <c r="L107" s="11"/>
    </row>
    <row r="108" spans="1:12">
      <c r="A108" s="138"/>
      <c r="B108" s="145">
        <v>103</v>
      </c>
      <c r="C108" s="69">
        <v>33558</v>
      </c>
      <c r="D108" s="69">
        <v>35095</v>
      </c>
      <c r="E108" s="70">
        <f t="shared" si="2"/>
        <v>1537</v>
      </c>
      <c r="F108" s="112">
        <v>4.71</v>
      </c>
      <c r="G108" s="17">
        <f t="shared" si="3"/>
        <v>7239.2699999999995</v>
      </c>
      <c r="H108" s="70">
        <v>4262.55</v>
      </c>
      <c r="I108" s="168">
        <v>464562</v>
      </c>
      <c r="J108" s="75">
        <v>45271</v>
      </c>
      <c r="K108" s="17">
        <f>ноя.23!K108+дек.23!H108-дек.23!G108</f>
        <v>5628.4899999999989</v>
      </c>
      <c r="L108" s="11"/>
    </row>
    <row r="109" spans="1:12">
      <c r="A109" s="138"/>
      <c r="B109" s="145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ноя.23!K109+дек.23!H109-дек.23!G109</f>
        <v>0</v>
      </c>
      <c r="L109" s="11"/>
    </row>
    <row r="110" spans="1:12">
      <c r="A110" s="138"/>
      <c r="B110" s="145">
        <v>105</v>
      </c>
      <c r="C110" s="69">
        <v>578</v>
      </c>
      <c r="D110" s="69">
        <v>578</v>
      </c>
      <c r="E110" s="70">
        <f t="shared" si="2"/>
        <v>0</v>
      </c>
      <c r="F110" s="70">
        <v>6.73</v>
      </c>
      <c r="G110" s="17">
        <f t="shared" si="3"/>
        <v>0</v>
      </c>
      <c r="H110" s="70"/>
      <c r="I110" s="168"/>
      <c r="J110" s="75"/>
      <c r="K110" s="17">
        <f>ноя.23!K110+дек.23!H110-дек.23!G110</f>
        <v>525.79999999999995</v>
      </c>
      <c r="L110" s="11"/>
    </row>
    <row r="111" spans="1:12">
      <c r="A111" s="138"/>
      <c r="B111" s="145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ноя.23!K111+дек.23!H111-дек.23!G111</f>
        <v>0</v>
      </c>
      <c r="L111" s="11"/>
    </row>
    <row r="112" spans="1:12">
      <c r="A112" s="138"/>
      <c r="B112" s="145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17">
        <f>ноя.23!K112+дек.23!H112-дек.23!G112</f>
        <v>0</v>
      </c>
      <c r="L112" s="11"/>
    </row>
    <row r="113" spans="1:12">
      <c r="A113" s="138"/>
      <c r="B113" s="145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ноя.23!K113+дек.23!H113-дек.23!G113</f>
        <v>0</v>
      </c>
      <c r="L113" s="11"/>
    </row>
    <row r="114" spans="1:12">
      <c r="A114" s="138"/>
      <c r="B114" s="145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ноя.23!K114+дек.23!H114-дек.23!G114</f>
        <v>0</v>
      </c>
      <c r="L114" s="11"/>
    </row>
    <row r="115" spans="1:12">
      <c r="A115" s="140"/>
      <c r="B115" s="145">
        <v>110</v>
      </c>
      <c r="C115" s="69">
        <v>7061</v>
      </c>
      <c r="D115" s="69">
        <v>7061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17">
        <f>ноя.23!K115+дек.23!H115-дек.23!G115</f>
        <v>-236.34000000000003</v>
      </c>
      <c r="L115" s="11"/>
    </row>
    <row r="116" spans="1:12">
      <c r="A116" s="138"/>
      <c r="B116" s="145">
        <v>111</v>
      </c>
      <c r="C116" s="69">
        <v>18432</v>
      </c>
      <c r="D116" s="69">
        <v>18454</v>
      </c>
      <c r="E116" s="70">
        <f t="shared" si="2"/>
        <v>22</v>
      </c>
      <c r="F116" s="70">
        <v>6.73</v>
      </c>
      <c r="G116" s="17">
        <f t="shared" si="3"/>
        <v>148.06</v>
      </c>
      <c r="H116" s="70"/>
      <c r="I116" s="168"/>
      <c r="J116" s="75"/>
      <c r="K116" s="17">
        <f>ноя.23!K116+дек.23!H116-дек.23!G116</f>
        <v>-2611.2400000000002</v>
      </c>
      <c r="L116" s="11"/>
    </row>
    <row r="117" spans="1:12">
      <c r="A117" s="138"/>
      <c r="B117" s="145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17">
        <f>ноя.23!K117+дек.23!H117-дек.23!G117</f>
        <v>0</v>
      </c>
      <c r="L117" s="11"/>
    </row>
    <row r="118" spans="1:12">
      <c r="A118" s="138"/>
      <c r="B118" s="145">
        <v>113</v>
      </c>
      <c r="C118" s="69">
        <v>2533</v>
      </c>
      <c r="D118" s="69">
        <v>3444</v>
      </c>
      <c r="E118" s="70">
        <f t="shared" si="2"/>
        <v>911</v>
      </c>
      <c r="F118" s="70">
        <v>6.73</v>
      </c>
      <c r="G118" s="17">
        <f t="shared" si="3"/>
        <v>6131.0300000000007</v>
      </c>
      <c r="H118" s="70">
        <v>8000</v>
      </c>
      <c r="I118" s="168">
        <v>329671</v>
      </c>
      <c r="J118" s="75">
        <v>45286</v>
      </c>
      <c r="K118" s="17">
        <f>ноя.23!K118+дек.23!H118-дек.23!G118</f>
        <v>-4988.9000000000015</v>
      </c>
      <c r="L118" s="11"/>
    </row>
    <row r="119" spans="1:12">
      <c r="A119" s="138"/>
      <c r="B119" s="145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ноя.23!K119+дек.23!H119-дек.23!G119</f>
        <v>0</v>
      </c>
      <c r="L119" s="11"/>
    </row>
    <row r="120" spans="1:12">
      <c r="A120" s="22"/>
      <c r="B120" s="145">
        <v>116</v>
      </c>
      <c r="C120" s="69">
        <v>121730</v>
      </c>
      <c r="D120" s="69">
        <v>123185</v>
      </c>
      <c r="E120" s="70">
        <f t="shared" si="2"/>
        <v>1455</v>
      </c>
      <c r="F120" s="112">
        <v>4.71</v>
      </c>
      <c r="G120" s="17">
        <f t="shared" si="3"/>
        <v>6853.05</v>
      </c>
      <c r="H120" s="70"/>
      <c r="I120" s="168"/>
      <c r="J120" s="75"/>
      <c r="K120" s="17">
        <f>ноя.23!K120+дек.23!H120-дек.23!G120</f>
        <v>1912.6499999999987</v>
      </c>
      <c r="L120" s="11">
        <v>14954132</v>
      </c>
    </row>
    <row r="121" spans="1:12">
      <c r="A121" s="138"/>
      <c r="B121" s="145">
        <v>117</v>
      </c>
      <c r="C121" s="69">
        <v>39910</v>
      </c>
      <c r="D121" s="69">
        <v>40892</v>
      </c>
      <c r="E121" s="70">
        <f t="shared" si="2"/>
        <v>982</v>
      </c>
      <c r="F121" s="70">
        <v>6.73</v>
      </c>
      <c r="G121" s="17">
        <f t="shared" si="3"/>
        <v>6608.8600000000006</v>
      </c>
      <c r="H121" s="70">
        <v>4000</v>
      </c>
      <c r="I121" s="168">
        <v>150672</v>
      </c>
      <c r="J121" s="75">
        <v>45290</v>
      </c>
      <c r="K121" s="17">
        <f>ноя.23!K121+дек.23!H121-дек.23!G121</f>
        <v>40853.97</v>
      </c>
      <c r="L121" s="11"/>
    </row>
    <row r="122" spans="1:12">
      <c r="A122" s="138"/>
      <c r="B122" s="145">
        <v>118</v>
      </c>
      <c r="C122" s="69">
        <v>25973</v>
      </c>
      <c r="D122" s="69">
        <v>27736</v>
      </c>
      <c r="E122" s="70">
        <f t="shared" si="2"/>
        <v>1763</v>
      </c>
      <c r="F122" s="70">
        <v>6.73</v>
      </c>
      <c r="G122" s="17">
        <f t="shared" si="3"/>
        <v>11864.990000000002</v>
      </c>
      <c r="H122" s="70"/>
      <c r="I122" s="168"/>
      <c r="J122" s="75"/>
      <c r="K122" s="17">
        <f>ноя.23!K122+дек.23!H122-дек.23!G122</f>
        <v>-33786.160000000003</v>
      </c>
      <c r="L122" s="11"/>
    </row>
    <row r="123" spans="1:12">
      <c r="A123" s="138"/>
      <c r="B123" s="145">
        <v>120</v>
      </c>
      <c r="C123" s="69">
        <v>1660</v>
      </c>
      <c r="D123" s="69">
        <v>1660</v>
      </c>
      <c r="E123" s="70">
        <f t="shared" si="2"/>
        <v>0</v>
      </c>
      <c r="F123" s="70">
        <v>6.73</v>
      </c>
      <c r="G123" s="17">
        <f t="shared" si="3"/>
        <v>0</v>
      </c>
      <c r="H123" s="70"/>
      <c r="I123" s="168"/>
      <c r="J123" s="75"/>
      <c r="K123" s="17">
        <f>ноя.23!K123+дек.23!H123-дек.23!G123</f>
        <v>-6258.9000000000005</v>
      </c>
      <c r="L123" s="11"/>
    </row>
    <row r="124" spans="1:12">
      <c r="A124" s="138"/>
      <c r="B124" s="145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17">
        <f>ноя.23!K124+дек.23!H124-дек.23!G124</f>
        <v>0</v>
      </c>
      <c r="L124" s="11"/>
    </row>
    <row r="125" spans="1:12">
      <c r="A125" s="138"/>
      <c r="B125" s="145">
        <v>122</v>
      </c>
      <c r="C125" s="69">
        <v>4752</v>
      </c>
      <c r="D125" s="69">
        <v>5678</v>
      </c>
      <c r="E125" s="70">
        <f t="shared" si="2"/>
        <v>926</v>
      </c>
      <c r="F125" s="70">
        <v>6.73</v>
      </c>
      <c r="G125" s="17">
        <f t="shared" si="3"/>
        <v>6231.9800000000005</v>
      </c>
      <c r="H125" s="70">
        <v>22000</v>
      </c>
      <c r="I125" s="168">
        <v>60301</v>
      </c>
      <c r="J125" s="75">
        <v>45282</v>
      </c>
      <c r="K125" s="17">
        <f>ноя.23!K125+дек.23!H125-дек.23!G125</f>
        <v>5793.7899999999981</v>
      </c>
      <c r="L125" s="11"/>
    </row>
    <row r="126" spans="1:12">
      <c r="A126" s="138"/>
      <c r="B126" s="145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ноя.23!K126+дек.23!H126-дек.23!G126</f>
        <v>0</v>
      </c>
      <c r="L126" s="11"/>
    </row>
    <row r="127" spans="1:12">
      <c r="A127" s="138"/>
      <c r="B127" s="145">
        <v>124</v>
      </c>
      <c r="C127" s="69">
        <v>632</v>
      </c>
      <c r="D127" s="69">
        <v>1617</v>
      </c>
      <c r="E127" s="70">
        <f t="shared" si="2"/>
        <v>985</v>
      </c>
      <c r="F127" s="70">
        <v>6.73</v>
      </c>
      <c r="G127" s="17">
        <f t="shared" si="3"/>
        <v>6629.05</v>
      </c>
      <c r="H127" s="70">
        <v>8749</v>
      </c>
      <c r="I127" s="168">
        <v>120991</v>
      </c>
      <c r="J127" s="75">
        <v>45273</v>
      </c>
      <c r="K127" s="17">
        <f>ноя.23!K127+дек.23!H127-дек.23!G127</f>
        <v>-2126.6800000000003</v>
      </c>
      <c r="L127" s="11"/>
    </row>
    <row r="128" spans="1:12">
      <c r="A128" s="25"/>
      <c r="B128" s="145">
        <v>125</v>
      </c>
      <c r="C128" s="69">
        <v>1038</v>
      </c>
      <c r="D128" s="69">
        <v>1038</v>
      </c>
      <c r="E128" s="70">
        <f t="shared" si="2"/>
        <v>0</v>
      </c>
      <c r="F128" s="70">
        <v>6.73</v>
      </c>
      <c r="G128" s="17">
        <f t="shared" si="3"/>
        <v>0</v>
      </c>
      <c r="H128" s="70"/>
      <c r="I128" s="168"/>
      <c r="J128" s="75"/>
      <c r="K128" s="17">
        <f>ноя.23!K128+дек.23!H128-дек.23!G128</f>
        <v>2.3699999999999193</v>
      </c>
      <c r="L128" s="11"/>
    </row>
    <row r="129" spans="1:12">
      <c r="A129" s="138"/>
      <c r="B129" s="145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ноя.23!K129+дек.23!H129-дек.23!G129</f>
        <v>0</v>
      </c>
      <c r="L129" s="11"/>
    </row>
    <row r="130" spans="1:12">
      <c r="A130" s="138"/>
      <c r="B130" s="145" t="s">
        <v>30</v>
      </c>
      <c r="C130" s="69">
        <v>19450</v>
      </c>
      <c r="D130" s="69">
        <v>20364</v>
      </c>
      <c r="E130" s="70">
        <f t="shared" si="2"/>
        <v>914</v>
      </c>
      <c r="F130" s="112">
        <v>4.71</v>
      </c>
      <c r="G130" s="17">
        <f t="shared" si="3"/>
        <v>4304.9399999999996</v>
      </c>
      <c r="H130" s="70">
        <v>11500</v>
      </c>
      <c r="I130" s="168">
        <v>67365.683736000006</v>
      </c>
      <c r="J130" s="75" t="s">
        <v>119</v>
      </c>
      <c r="K130" s="17">
        <f>ноя.23!K130+дек.23!H130-дек.23!G130</f>
        <v>11651.630000000005</v>
      </c>
      <c r="L130" s="11"/>
    </row>
    <row r="131" spans="1:12">
      <c r="A131" s="138"/>
      <c r="B131" s="145" t="s">
        <v>23</v>
      </c>
      <c r="C131" s="69">
        <v>8985</v>
      </c>
      <c r="D131" s="69">
        <v>8985</v>
      </c>
      <c r="E131" s="70">
        <f t="shared" si="2"/>
        <v>0</v>
      </c>
      <c r="F131" s="112">
        <v>4.71</v>
      </c>
      <c r="G131" s="17">
        <f t="shared" si="3"/>
        <v>0</v>
      </c>
      <c r="H131" s="70"/>
      <c r="I131" s="168"/>
      <c r="J131" s="75"/>
      <c r="K131" s="17">
        <f>ноя.23!K131+дек.23!H131-дек.23!G131</f>
        <v>733.52</v>
      </c>
      <c r="L131" s="11"/>
    </row>
    <row r="132" spans="1:12">
      <c r="A132" s="138"/>
      <c r="B132" s="145">
        <v>129</v>
      </c>
      <c r="C132" s="69">
        <v>6204</v>
      </c>
      <c r="D132" s="69">
        <v>6204</v>
      </c>
      <c r="E132" s="70">
        <f t="shared" si="2"/>
        <v>0</v>
      </c>
      <c r="F132" s="70">
        <v>6.73</v>
      </c>
      <c r="G132" s="17">
        <f t="shared" si="3"/>
        <v>0</v>
      </c>
      <c r="H132" s="70"/>
      <c r="I132" s="168"/>
      <c r="J132" s="75"/>
      <c r="K132" s="17">
        <f>ноя.23!K132+дек.23!H132-дек.23!G132</f>
        <v>2338.8799999999997</v>
      </c>
      <c r="L132" s="11"/>
    </row>
    <row r="133" spans="1:12">
      <c r="A133" s="138"/>
      <c r="B133" s="145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ноя.23!K133+дек.23!H133-дек.23!G133</f>
        <v>0</v>
      </c>
      <c r="L133" s="11"/>
    </row>
    <row r="134" spans="1:12">
      <c r="A134" s="138"/>
      <c r="B134" s="145">
        <v>131</v>
      </c>
      <c r="C134" s="69"/>
      <c r="D134" s="69"/>
      <c r="E134" s="70">
        <f t="shared" si="2"/>
        <v>0</v>
      </c>
      <c r="F134" s="70">
        <v>6.73</v>
      </c>
      <c r="G134" s="17">
        <f t="shared" si="3"/>
        <v>0</v>
      </c>
      <c r="H134" s="70"/>
      <c r="I134" s="168"/>
      <c r="J134" s="75"/>
      <c r="K134" s="17">
        <f>ноя.23!K134+дек.23!H134-дек.23!G134</f>
        <v>0</v>
      </c>
      <c r="L134" s="11"/>
    </row>
    <row r="135" spans="1:12">
      <c r="A135" s="138"/>
      <c r="B135" s="145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17">
        <f>ноя.23!K135+дек.23!H135-дек.23!G135</f>
        <v>0</v>
      </c>
      <c r="L135" s="11"/>
    </row>
    <row r="136" spans="1:12">
      <c r="A136" s="138"/>
      <c r="B136" s="145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17">
        <f>ноя.23!K136+дек.23!H136-дек.23!G136</f>
        <v>0</v>
      </c>
      <c r="L136" s="11"/>
    </row>
    <row r="137" spans="1:12">
      <c r="A137" s="138"/>
      <c r="B137" s="145">
        <v>134</v>
      </c>
      <c r="C137" s="69">
        <v>330</v>
      </c>
      <c r="D137" s="69">
        <v>807</v>
      </c>
      <c r="E137" s="70">
        <f t="shared" si="2"/>
        <v>477</v>
      </c>
      <c r="F137" s="70">
        <v>6.73</v>
      </c>
      <c r="G137" s="17">
        <f t="shared" si="3"/>
        <v>3210.21</v>
      </c>
      <c r="H137" s="70"/>
      <c r="I137" s="168"/>
      <c r="J137" s="75"/>
      <c r="K137" s="17">
        <f>ноя.23!K137+дек.23!H137-дек.23!G137</f>
        <v>-5424.38</v>
      </c>
      <c r="L137" s="11"/>
    </row>
    <row r="138" spans="1:12">
      <c r="A138" s="138"/>
      <c r="B138" s="145">
        <v>135</v>
      </c>
      <c r="C138" s="69">
        <v>46027</v>
      </c>
      <c r="D138" s="69">
        <v>47018</v>
      </c>
      <c r="E138" s="70">
        <f t="shared" si="2"/>
        <v>991</v>
      </c>
      <c r="F138" s="112">
        <v>4.71</v>
      </c>
      <c r="G138" s="17">
        <f t="shared" si="3"/>
        <v>4667.6099999999997</v>
      </c>
      <c r="H138" s="70"/>
      <c r="I138" s="168"/>
      <c r="J138" s="75"/>
      <c r="K138" s="17">
        <f>ноя.23!K138+дек.23!H138-дек.23!G138</f>
        <v>-3779.449999999998</v>
      </c>
      <c r="L138" s="11"/>
    </row>
    <row r="139" spans="1:12">
      <c r="A139" s="138"/>
      <c r="B139" s="145">
        <v>136</v>
      </c>
      <c r="C139" s="69"/>
      <c r="D139" s="69"/>
      <c r="E139" s="70">
        <f t="shared" si="2"/>
        <v>0</v>
      </c>
      <c r="F139" s="70">
        <v>6.73</v>
      </c>
      <c r="G139" s="17">
        <f t="shared" si="3"/>
        <v>0</v>
      </c>
      <c r="H139" s="70"/>
      <c r="I139" s="168"/>
      <c r="J139" s="75"/>
      <c r="K139" s="17">
        <f>ноя.23!K139+дек.23!H139-дек.23!G139</f>
        <v>0</v>
      </c>
      <c r="L139" s="11"/>
    </row>
    <row r="140" spans="1:12">
      <c r="A140" s="138"/>
      <c r="B140" s="145">
        <v>137</v>
      </c>
      <c r="C140" s="69">
        <v>1214</v>
      </c>
      <c r="D140" s="69">
        <v>1214</v>
      </c>
      <c r="E140" s="70">
        <f t="shared" ref="E140:E203" si="5">D140-C140</f>
        <v>0</v>
      </c>
      <c r="F140" s="70">
        <v>6.73</v>
      </c>
      <c r="G140" s="17">
        <f t="shared" si="3"/>
        <v>0</v>
      </c>
      <c r="H140" s="70"/>
      <c r="I140" s="168"/>
      <c r="J140" s="75"/>
      <c r="K140" s="17">
        <f>ноя.23!K140+дек.23!H140-дек.23!G140</f>
        <v>-74.820000000000164</v>
      </c>
      <c r="L140" s="11"/>
    </row>
    <row r="141" spans="1:12">
      <c r="A141" s="22"/>
      <c r="B141" s="145">
        <v>138</v>
      </c>
      <c r="C141" s="69">
        <v>50139</v>
      </c>
      <c r="D141" s="69">
        <v>51118</v>
      </c>
      <c r="E141" s="70">
        <f t="shared" si="5"/>
        <v>979</v>
      </c>
      <c r="F141" s="112">
        <v>4.71</v>
      </c>
      <c r="G141" s="17">
        <f t="shared" ref="G141:G204" si="6">F141*E141</f>
        <v>4611.09</v>
      </c>
      <c r="H141" s="70">
        <v>8000</v>
      </c>
      <c r="I141" s="168">
        <v>184064</v>
      </c>
      <c r="J141" s="75">
        <v>45274</v>
      </c>
      <c r="K141" s="17">
        <f>ноя.23!K141+дек.23!H141-дек.23!G141</f>
        <v>18641.760000000006</v>
      </c>
      <c r="L141" s="11">
        <v>14957047</v>
      </c>
    </row>
    <row r="142" spans="1:12">
      <c r="A142" s="22"/>
      <c r="B142" s="145">
        <v>139</v>
      </c>
      <c r="C142" s="69"/>
      <c r="D142" s="69"/>
      <c r="E142" s="70">
        <f t="shared" si="5"/>
        <v>0</v>
      </c>
      <c r="F142" s="70">
        <v>6.73</v>
      </c>
      <c r="G142" s="17">
        <f t="shared" si="6"/>
        <v>0</v>
      </c>
      <c r="H142" s="70"/>
      <c r="I142" s="168"/>
      <c r="J142" s="75"/>
      <c r="K142" s="17">
        <f>ноя.23!K142+дек.23!H142-дек.23!G142</f>
        <v>0</v>
      </c>
      <c r="L142" s="11"/>
    </row>
    <row r="143" spans="1:12">
      <c r="A143" s="138"/>
      <c r="B143" s="145">
        <v>140</v>
      </c>
      <c r="C143" s="69">
        <v>4658</v>
      </c>
      <c r="D143" s="69">
        <v>4658</v>
      </c>
      <c r="E143" s="70">
        <f t="shared" si="5"/>
        <v>0</v>
      </c>
      <c r="F143" s="112">
        <v>4.71</v>
      </c>
      <c r="G143" s="17">
        <f t="shared" si="6"/>
        <v>0</v>
      </c>
      <c r="H143" s="70"/>
      <c r="I143" s="168"/>
      <c r="J143" s="75"/>
      <c r="K143" s="17">
        <f>ноя.23!K143+дек.23!H143-дек.23!G143</f>
        <v>119.97000000000007</v>
      </c>
      <c r="L143" s="11"/>
    </row>
    <row r="144" spans="1:12">
      <c r="A144" s="138"/>
      <c r="B144" s="145">
        <v>141</v>
      </c>
      <c r="C144" s="69">
        <v>140</v>
      </c>
      <c r="D144" s="69">
        <v>140</v>
      </c>
      <c r="E144" s="70">
        <f t="shared" si="5"/>
        <v>0</v>
      </c>
      <c r="F144" s="70">
        <v>6.73</v>
      </c>
      <c r="G144" s="17">
        <f t="shared" si="6"/>
        <v>0</v>
      </c>
      <c r="H144" s="70"/>
      <c r="I144" s="168"/>
      <c r="J144" s="75"/>
      <c r="K144" s="17">
        <f>ноя.23!K144+дек.23!H144-дек.23!G144</f>
        <v>-935.47</v>
      </c>
      <c r="L144" s="11"/>
    </row>
    <row r="145" spans="1:12">
      <c r="A145" s="138"/>
      <c r="B145" s="145">
        <v>142</v>
      </c>
      <c r="C145" s="69"/>
      <c r="D145" s="69"/>
      <c r="E145" s="70">
        <f t="shared" si="5"/>
        <v>0</v>
      </c>
      <c r="F145" s="70">
        <v>6.73</v>
      </c>
      <c r="G145" s="17">
        <f t="shared" si="6"/>
        <v>0</v>
      </c>
      <c r="H145" s="70"/>
      <c r="I145" s="168"/>
      <c r="J145" s="75"/>
      <c r="K145" s="17">
        <f>ноя.23!K145+дек.23!H145-дек.23!G145</f>
        <v>0</v>
      </c>
      <c r="L145" s="11"/>
    </row>
    <row r="146" spans="1:12">
      <c r="A146" s="138"/>
      <c r="B146" s="145">
        <v>143</v>
      </c>
      <c r="C146" s="69">
        <v>6532</v>
      </c>
      <c r="D146" s="69">
        <v>6532</v>
      </c>
      <c r="E146" s="70">
        <f t="shared" si="5"/>
        <v>0</v>
      </c>
      <c r="F146" s="112">
        <v>4.71</v>
      </c>
      <c r="G146" s="17">
        <f t="shared" si="6"/>
        <v>0</v>
      </c>
      <c r="H146" s="70"/>
      <c r="I146" s="168"/>
      <c r="J146" s="75"/>
      <c r="K146" s="17">
        <f>ноя.23!K146+дек.23!H146-дек.23!G146</f>
        <v>-450.94999999999982</v>
      </c>
      <c r="L146" s="11"/>
    </row>
    <row r="147" spans="1:12">
      <c r="A147" s="138"/>
      <c r="B147" s="145">
        <v>144</v>
      </c>
      <c r="C147" s="69">
        <v>4224</v>
      </c>
      <c r="D147" s="69">
        <v>4224</v>
      </c>
      <c r="E147" s="70">
        <f t="shared" si="5"/>
        <v>0</v>
      </c>
      <c r="F147" s="70">
        <v>6.73</v>
      </c>
      <c r="G147" s="17">
        <f t="shared" si="6"/>
        <v>0</v>
      </c>
      <c r="H147" s="70"/>
      <c r="I147" s="168"/>
      <c r="J147" s="75"/>
      <c r="K147" s="17">
        <f>ноя.23!K147+дек.23!H147-дек.23!G147</f>
        <v>-6770.38</v>
      </c>
      <c r="L147" s="11"/>
    </row>
    <row r="148" spans="1:12">
      <c r="A148" s="138"/>
      <c r="B148" s="145">
        <v>145</v>
      </c>
      <c r="C148" s="69"/>
      <c r="D148" s="69"/>
      <c r="E148" s="70">
        <f t="shared" si="5"/>
        <v>0</v>
      </c>
      <c r="F148" s="70">
        <v>6.73</v>
      </c>
      <c r="G148" s="17">
        <f t="shared" si="6"/>
        <v>0</v>
      </c>
      <c r="H148" s="70"/>
      <c r="I148" s="168"/>
      <c r="J148" s="75"/>
      <c r="K148" s="17">
        <f>ноя.23!K148+дек.23!H148-дек.23!G148</f>
        <v>0</v>
      </c>
      <c r="L148" s="11"/>
    </row>
    <row r="149" spans="1:12">
      <c r="A149" s="138"/>
      <c r="B149" s="145">
        <v>146</v>
      </c>
      <c r="C149" s="69"/>
      <c r="D149" s="69"/>
      <c r="E149" s="70">
        <f t="shared" si="5"/>
        <v>0</v>
      </c>
      <c r="F149" s="70">
        <v>6.73</v>
      </c>
      <c r="G149" s="17">
        <f t="shared" si="6"/>
        <v>0</v>
      </c>
      <c r="H149" s="70"/>
      <c r="I149" s="168"/>
      <c r="J149" s="75"/>
      <c r="K149" s="17">
        <f>ноя.23!K149+дек.23!H149-дек.23!G149</f>
        <v>0</v>
      </c>
      <c r="L149" s="11"/>
    </row>
    <row r="150" spans="1:12">
      <c r="A150" s="138"/>
      <c r="B150" s="145">
        <v>147</v>
      </c>
      <c r="C150" s="69">
        <v>287</v>
      </c>
      <c r="D150" s="69">
        <v>287</v>
      </c>
      <c r="E150" s="70">
        <f t="shared" si="5"/>
        <v>0</v>
      </c>
      <c r="F150" s="70">
        <v>6.73</v>
      </c>
      <c r="G150" s="17">
        <f t="shared" si="6"/>
        <v>0</v>
      </c>
      <c r="H150" s="70"/>
      <c r="I150" s="168"/>
      <c r="J150" s="75"/>
      <c r="K150" s="17">
        <f>ноя.23!K150+дек.23!H150-дек.23!G150</f>
        <v>0</v>
      </c>
      <c r="L150" s="11"/>
    </row>
    <row r="151" spans="1:12">
      <c r="A151" s="138"/>
      <c r="B151" s="147" t="s">
        <v>32</v>
      </c>
      <c r="C151" s="69">
        <v>23414</v>
      </c>
      <c r="D151" s="69">
        <v>23598</v>
      </c>
      <c r="E151" s="70">
        <f t="shared" si="5"/>
        <v>184</v>
      </c>
      <c r="F151" s="70">
        <v>6.73</v>
      </c>
      <c r="G151" s="17">
        <f t="shared" si="6"/>
        <v>1238.3200000000002</v>
      </c>
      <c r="H151" s="70"/>
      <c r="I151" s="168"/>
      <c r="J151" s="75"/>
      <c r="K151" s="17">
        <f>ноя.23!K151+дек.23!H151-дек.23!G151</f>
        <v>5085.5199999999986</v>
      </c>
      <c r="L151" s="11"/>
    </row>
    <row r="152" spans="1:12">
      <c r="A152" s="138"/>
      <c r="B152" s="145">
        <v>149</v>
      </c>
      <c r="C152" s="69">
        <v>360</v>
      </c>
      <c r="D152" s="69">
        <v>360</v>
      </c>
      <c r="E152" s="70">
        <f t="shared" si="5"/>
        <v>0</v>
      </c>
      <c r="F152" s="70">
        <v>6.73</v>
      </c>
      <c r="G152" s="17">
        <f t="shared" si="6"/>
        <v>0</v>
      </c>
      <c r="H152" s="70"/>
      <c r="I152" s="168"/>
      <c r="J152" s="75"/>
      <c r="K152" s="17">
        <f>ноя.23!K152+дек.23!H152-дек.23!G152</f>
        <v>0</v>
      </c>
      <c r="L152" s="11"/>
    </row>
    <row r="153" spans="1:12">
      <c r="A153" s="138"/>
      <c r="B153" s="145">
        <v>150</v>
      </c>
      <c r="C153" s="69">
        <v>10383</v>
      </c>
      <c r="D153" s="69">
        <v>10838</v>
      </c>
      <c r="E153" s="70">
        <f t="shared" si="5"/>
        <v>455</v>
      </c>
      <c r="F153" s="70">
        <v>6.73</v>
      </c>
      <c r="G153" s="17">
        <f t="shared" si="6"/>
        <v>3062.15</v>
      </c>
      <c r="H153" s="70"/>
      <c r="I153" s="168"/>
      <c r="J153" s="75"/>
      <c r="K153" s="17">
        <f>ноя.23!K153+дек.23!H153-дек.23!G153</f>
        <v>-3062.15</v>
      </c>
      <c r="L153" s="11"/>
    </row>
    <row r="154" spans="1:12">
      <c r="A154" s="26"/>
      <c r="B154" s="145">
        <v>151</v>
      </c>
      <c r="C154" s="69">
        <v>205</v>
      </c>
      <c r="D154" s="69">
        <v>205</v>
      </c>
      <c r="E154" s="70">
        <f t="shared" si="5"/>
        <v>0</v>
      </c>
      <c r="F154" s="70">
        <v>6.73</v>
      </c>
      <c r="G154" s="17">
        <f t="shared" si="6"/>
        <v>0</v>
      </c>
      <c r="H154" s="70"/>
      <c r="I154" s="168"/>
      <c r="J154" s="75"/>
      <c r="K154" s="17">
        <f>ноя.23!K154+дек.23!H154-дек.23!G154</f>
        <v>54</v>
      </c>
      <c r="L154" s="11"/>
    </row>
    <row r="155" spans="1:12">
      <c r="A155" s="138"/>
      <c r="B155" s="145">
        <v>152</v>
      </c>
      <c r="C155" s="69">
        <v>1282</v>
      </c>
      <c r="D155" s="69">
        <v>1282</v>
      </c>
      <c r="E155" s="70">
        <f t="shared" si="5"/>
        <v>0</v>
      </c>
      <c r="F155" s="141">
        <v>4.71</v>
      </c>
      <c r="G155" s="17">
        <f t="shared" si="6"/>
        <v>0</v>
      </c>
      <c r="H155" s="70"/>
      <c r="I155" s="168"/>
      <c r="J155" s="75"/>
      <c r="K155" s="17">
        <f>ноя.23!K155+дек.23!H155-дек.23!G155</f>
        <v>-5593.0000000000009</v>
      </c>
      <c r="L155" s="11"/>
    </row>
    <row r="156" spans="1:12">
      <c r="A156" s="138"/>
      <c r="B156" s="145">
        <v>153</v>
      </c>
      <c r="C156" s="69">
        <v>13577</v>
      </c>
      <c r="D156" s="69">
        <v>14307</v>
      </c>
      <c r="E156" s="70">
        <f t="shared" si="5"/>
        <v>730</v>
      </c>
      <c r="F156" s="141">
        <v>4.71</v>
      </c>
      <c r="G156" s="17">
        <f t="shared" si="6"/>
        <v>3438.3</v>
      </c>
      <c r="H156" s="70"/>
      <c r="I156" s="168"/>
      <c r="J156" s="75"/>
      <c r="K156" s="17">
        <f>ноя.23!K156+дек.23!H156-дек.23!G156</f>
        <v>11498.900000000001</v>
      </c>
      <c r="L156" s="11"/>
    </row>
    <row r="157" spans="1:12">
      <c r="A157" s="138"/>
      <c r="B157" s="145">
        <v>154</v>
      </c>
      <c r="C157" s="69"/>
      <c r="D157" s="69"/>
      <c r="E157" s="70">
        <f t="shared" si="5"/>
        <v>0</v>
      </c>
      <c r="F157" s="70">
        <v>6.73</v>
      </c>
      <c r="G157" s="17">
        <f t="shared" si="6"/>
        <v>0</v>
      </c>
      <c r="H157" s="70"/>
      <c r="I157" s="168"/>
      <c r="J157" s="75"/>
      <c r="K157" s="17">
        <f>ноя.23!K157+дек.23!H157-дек.23!G157</f>
        <v>0</v>
      </c>
      <c r="L157" s="11"/>
    </row>
    <row r="158" spans="1:12">
      <c r="A158" s="138"/>
      <c r="B158" s="145">
        <v>155</v>
      </c>
      <c r="C158" s="69">
        <v>1349</v>
      </c>
      <c r="D158" s="69">
        <v>1349</v>
      </c>
      <c r="E158" s="70">
        <f t="shared" si="5"/>
        <v>0</v>
      </c>
      <c r="F158" s="70">
        <v>6.73</v>
      </c>
      <c r="G158" s="17">
        <f t="shared" si="6"/>
        <v>0</v>
      </c>
      <c r="H158" s="70"/>
      <c r="I158" s="168"/>
      <c r="J158" s="75"/>
      <c r="K158" s="17">
        <f>ноя.23!K158+дек.23!H158-дек.23!G158</f>
        <v>-47.110000000000007</v>
      </c>
      <c r="L158" s="11"/>
    </row>
    <row r="159" spans="1:12">
      <c r="A159" s="138"/>
      <c r="B159" s="145">
        <v>156</v>
      </c>
      <c r="C159" s="69">
        <v>28234</v>
      </c>
      <c r="D159" s="69">
        <v>29714</v>
      </c>
      <c r="E159" s="70">
        <f t="shared" si="5"/>
        <v>1480</v>
      </c>
      <c r="F159" s="112">
        <v>4.71</v>
      </c>
      <c r="G159" s="17">
        <f t="shared" si="6"/>
        <v>6970.8</v>
      </c>
      <c r="H159" s="70">
        <v>5000</v>
      </c>
      <c r="I159" s="168">
        <v>664160</v>
      </c>
      <c r="J159" s="75">
        <v>45280</v>
      </c>
      <c r="K159" s="17">
        <f>ноя.23!K159+дек.23!H159-дек.23!G159</f>
        <v>6021.920000000001</v>
      </c>
      <c r="L159" s="11"/>
    </row>
    <row r="160" spans="1:12">
      <c r="A160" s="138"/>
      <c r="B160" s="145">
        <v>157</v>
      </c>
      <c r="C160" s="69">
        <v>7268</v>
      </c>
      <c r="D160" s="69">
        <v>7269</v>
      </c>
      <c r="E160" s="70">
        <f t="shared" si="5"/>
        <v>1</v>
      </c>
      <c r="F160" s="112">
        <v>4.71</v>
      </c>
      <c r="G160" s="17">
        <f t="shared" si="6"/>
        <v>4.71</v>
      </c>
      <c r="H160" s="70"/>
      <c r="I160" s="168"/>
      <c r="J160" s="75"/>
      <c r="K160" s="17">
        <f>ноя.23!K160+дек.23!H160-дек.23!G160</f>
        <v>206.97000000000017</v>
      </c>
      <c r="L160" s="11"/>
    </row>
    <row r="161" spans="1:12">
      <c r="A161" s="138"/>
      <c r="B161" s="145">
        <v>158</v>
      </c>
      <c r="C161" s="69">
        <v>543</v>
      </c>
      <c r="D161" s="69">
        <v>1349</v>
      </c>
      <c r="E161" s="70">
        <f t="shared" si="5"/>
        <v>806</v>
      </c>
      <c r="F161" s="70">
        <v>6.73</v>
      </c>
      <c r="G161" s="17">
        <f t="shared" si="6"/>
        <v>5424.38</v>
      </c>
      <c r="H161" s="70"/>
      <c r="I161" s="168"/>
      <c r="J161" s="75"/>
      <c r="K161" s="17">
        <f>ноя.23!K161+дек.23!H161-дек.23!G161</f>
        <v>-8769.19</v>
      </c>
      <c r="L161" s="11"/>
    </row>
    <row r="162" spans="1:12">
      <c r="A162" s="138"/>
      <c r="B162" s="145">
        <v>159</v>
      </c>
      <c r="C162" s="69">
        <v>781</v>
      </c>
      <c r="D162" s="69">
        <v>781</v>
      </c>
      <c r="E162" s="70">
        <f t="shared" si="5"/>
        <v>0</v>
      </c>
      <c r="F162" s="70">
        <v>6.73</v>
      </c>
      <c r="G162" s="17">
        <f t="shared" si="6"/>
        <v>0</v>
      </c>
      <c r="H162" s="70"/>
      <c r="I162" s="168"/>
      <c r="J162" s="75"/>
      <c r="K162" s="17">
        <f>ноя.23!K162+дек.23!H162-дек.23!G162</f>
        <v>1468.57</v>
      </c>
      <c r="L162" s="11"/>
    </row>
    <row r="163" spans="1:12">
      <c r="A163" s="138"/>
      <c r="B163" s="145">
        <v>160</v>
      </c>
      <c r="C163" s="69">
        <v>2890</v>
      </c>
      <c r="D163" s="69">
        <v>2890</v>
      </c>
      <c r="E163" s="70">
        <f t="shared" si="5"/>
        <v>0</v>
      </c>
      <c r="F163" s="70">
        <v>6.73</v>
      </c>
      <c r="G163" s="17">
        <f t="shared" si="6"/>
        <v>0</v>
      </c>
      <c r="H163" s="70"/>
      <c r="I163" s="168"/>
      <c r="J163" s="75"/>
      <c r="K163" s="17">
        <f>ноя.23!K163+дек.23!H163-дек.23!G163</f>
        <v>2647.27</v>
      </c>
      <c r="L163" s="11"/>
    </row>
    <row r="164" spans="1:12">
      <c r="A164" s="107"/>
      <c r="B164" s="145">
        <v>161</v>
      </c>
      <c r="C164" s="69"/>
      <c r="D164" s="69"/>
      <c r="E164" s="70">
        <f t="shared" si="5"/>
        <v>0</v>
      </c>
      <c r="F164" s="70">
        <v>6.73</v>
      </c>
      <c r="G164" s="17">
        <f t="shared" si="6"/>
        <v>0</v>
      </c>
      <c r="H164" s="70"/>
      <c r="I164" s="168"/>
      <c r="J164" s="75"/>
      <c r="K164" s="17">
        <f>ноя.23!K164+дек.23!H164-дек.23!G164</f>
        <v>0</v>
      </c>
      <c r="L164" s="11"/>
    </row>
    <row r="165" spans="1:12">
      <c r="A165" s="138"/>
      <c r="B165" s="145">
        <v>162</v>
      </c>
      <c r="C165" s="69">
        <v>4516</v>
      </c>
      <c r="D165" s="69">
        <v>4522</v>
      </c>
      <c r="E165" s="70">
        <f t="shared" si="5"/>
        <v>6</v>
      </c>
      <c r="F165" s="70">
        <v>6.73</v>
      </c>
      <c r="G165" s="17">
        <f t="shared" si="6"/>
        <v>40.380000000000003</v>
      </c>
      <c r="H165" s="70">
        <v>5000</v>
      </c>
      <c r="I165" s="168">
        <v>447783</v>
      </c>
      <c r="J165" s="75">
        <v>45279</v>
      </c>
      <c r="K165" s="17">
        <f>ноя.23!K165+дек.23!H165-дек.23!G165</f>
        <v>1181.3999999999996</v>
      </c>
      <c r="L165" s="11"/>
    </row>
    <row r="166" spans="1:12">
      <c r="A166" s="138"/>
      <c r="B166" s="148" t="s">
        <v>33</v>
      </c>
      <c r="C166" s="69">
        <v>46428</v>
      </c>
      <c r="D166" s="69">
        <v>48773</v>
      </c>
      <c r="E166" s="70">
        <f t="shared" si="5"/>
        <v>2345</v>
      </c>
      <c r="F166" s="112">
        <v>4.71</v>
      </c>
      <c r="G166" s="17">
        <f t="shared" si="6"/>
        <v>11044.95</v>
      </c>
      <c r="H166" s="70"/>
      <c r="I166" s="168"/>
      <c r="J166" s="75"/>
      <c r="K166" s="17">
        <f>ноя.23!K166+дек.23!H166-дек.23!G166</f>
        <v>21537.379999999994</v>
      </c>
      <c r="L166" s="11"/>
    </row>
    <row r="167" spans="1:12">
      <c r="A167" s="138"/>
      <c r="B167" s="145">
        <v>164</v>
      </c>
      <c r="C167" s="69"/>
      <c r="D167" s="69"/>
      <c r="E167" s="70">
        <f t="shared" si="5"/>
        <v>0</v>
      </c>
      <c r="F167" s="70">
        <v>6.73</v>
      </c>
      <c r="G167" s="17">
        <f t="shared" si="6"/>
        <v>0</v>
      </c>
      <c r="H167" s="70"/>
      <c r="I167" s="168"/>
      <c r="J167" s="75"/>
      <c r="K167" s="17">
        <f>ноя.23!K167+дек.23!H167-дек.23!G167</f>
        <v>0</v>
      </c>
      <c r="L167" s="11"/>
    </row>
    <row r="168" spans="1:12">
      <c r="A168" s="138"/>
      <c r="B168" s="145">
        <v>165</v>
      </c>
      <c r="C168" s="69">
        <v>32068</v>
      </c>
      <c r="D168" s="69">
        <v>32268</v>
      </c>
      <c r="E168" s="70">
        <f t="shared" si="5"/>
        <v>200</v>
      </c>
      <c r="F168" s="70">
        <v>6.73</v>
      </c>
      <c r="G168" s="17">
        <f t="shared" si="6"/>
        <v>1346</v>
      </c>
      <c r="H168" s="70"/>
      <c r="I168" s="168"/>
      <c r="J168" s="75"/>
      <c r="K168" s="17">
        <f>ноя.23!K168+дек.23!H168-дек.23!G168</f>
        <v>-35359.42</v>
      </c>
      <c r="L168" s="11"/>
    </row>
    <row r="169" spans="1:12">
      <c r="A169" s="138"/>
      <c r="B169" s="145">
        <v>166</v>
      </c>
      <c r="C169" s="69"/>
      <c r="D169" s="69"/>
      <c r="E169" s="70">
        <f t="shared" si="5"/>
        <v>0</v>
      </c>
      <c r="F169" s="70">
        <v>6.73</v>
      </c>
      <c r="G169" s="17">
        <f t="shared" si="6"/>
        <v>0</v>
      </c>
      <c r="H169" s="70"/>
      <c r="I169" s="168"/>
      <c r="J169" s="75"/>
      <c r="K169" s="17">
        <f>ноя.23!K169+дек.23!H169-дек.23!G169</f>
        <v>0</v>
      </c>
      <c r="L169" s="11"/>
    </row>
    <row r="170" spans="1:12">
      <c r="A170" s="138"/>
      <c r="B170" s="145">
        <v>167</v>
      </c>
      <c r="C170" s="69"/>
      <c r="D170" s="69"/>
      <c r="E170" s="70">
        <f t="shared" si="5"/>
        <v>0</v>
      </c>
      <c r="F170" s="70">
        <v>6.73</v>
      </c>
      <c r="G170" s="17">
        <f t="shared" si="6"/>
        <v>0</v>
      </c>
      <c r="H170" s="70"/>
      <c r="I170" s="168"/>
      <c r="J170" s="75"/>
      <c r="K170" s="17">
        <f>ноя.23!K170+дек.23!H170-дек.23!G170</f>
        <v>0</v>
      </c>
      <c r="L170" s="11"/>
    </row>
    <row r="171" spans="1:12">
      <c r="A171" s="138"/>
      <c r="B171" s="145">
        <v>168</v>
      </c>
      <c r="C171" s="69">
        <v>15684</v>
      </c>
      <c r="D171" s="69">
        <v>15687</v>
      </c>
      <c r="E171" s="70">
        <f t="shared" si="5"/>
        <v>3</v>
      </c>
      <c r="F171" s="70">
        <v>6.73</v>
      </c>
      <c r="G171" s="17">
        <f t="shared" si="6"/>
        <v>20.190000000000001</v>
      </c>
      <c r="H171" s="70"/>
      <c r="I171" s="168"/>
      <c r="J171" s="75"/>
      <c r="K171" s="17">
        <f>ноя.23!K171+дек.23!H171-дек.23!G171</f>
        <v>8448.5399999999991</v>
      </c>
      <c r="L171" s="11"/>
    </row>
    <row r="172" spans="1:12">
      <c r="A172" s="138"/>
      <c r="B172" s="145">
        <v>169</v>
      </c>
      <c r="C172" s="69"/>
      <c r="D172" s="69"/>
      <c r="E172" s="70">
        <f t="shared" si="5"/>
        <v>0</v>
      </c>
      <c r="F172" s="70">
        <v>6.73</v>
      </c>
      <c r="G172" s="17">
        <f t="shared" si="6"/>
        <v>0</v>
      </c>
      <c r="H172" s="70"/>
      <c r="I172" s="168"/>
      <c r="J172" s="75"/>
      <c r="K172" s="17">
        <f>ноя.23!K172+дек.23!H172-дек.23!G172</f>
        <v>0</v>
      </c>
      <c r="L172" s="11"/>
    </row>
    <row r="173" spans="1:12">
      <c r="A173" s="138"/>
      <c r="B173" s="145">
        <v>170</v>
      </c>
      <c r="C173" s="69">
        <v>2287</v>
      </c>
      <c r="D173" s="69">
        <v>2287</v>
      </c>
      <c r="E173" s="70">
        <f t="shared" si="5"/>
        <v>0</v>
      </c>
      <c r="F173" s="70">
        <v>6.73</v>
      </c>
      <c r="G173" s="17">
        <f t="shared" si="6"/>
        <v>0</v>
      </c>
      <c r="H173" s="70"/>
      <c r="I173" s="168"/>
      <c r="J173" s="75"/>
      <c r="K173" s="17">
        <f>ноя.23!K173+дек.23!H173-дек.23!G173</f>
        <v>-363.42</v>
      </c>
      <c r="L173" s="11"/>
    </row>
    <row r="174" spans="1:12">
      <c r="A174" s="138"/>
      <c r="B174" s="145">
        <v>171</v>
      </c>
      <c r="C174" s="69">
        <v>19909</v>
      </c>
      <c r="D174" s="69">
        <v>19909</v>
      </c>
      <c r="E174" s="70">
        <f t="shared" si="5"/>
        <v>0</v>
      </c>
      <c r="F174" s="70">
        <v>6.73</v>
      </c>
      <c r="G174" s="17">
        <f t="shared" si="6"/>
        <v>0</v>
      </c>
      <c r="H174" s="70"/>
      <c r="I174" s="168"/>
      <c r="J174" s="75"/>
      <c r="K174" s="17">
        <f>ноя.23!K174+дек.23!H174-дек.23!G174</f>
        <v>-1839.2500000000014</v>
      </c>
      <c r="L174" s="11"/>
    </row>
    <row r="175" spans="1:12">
      <c r="A175" s="138"/>
      <c r="B175" s="145">
        <v>172</v>
      </c>
      <c r="C175" s="69">
        <v>50261</v>
      </c>
      <c r="D175" s="69">
        <v>52548</v>
      </c>
      <c r="E175" s="70">
        <f t="shared" si="5"/>
        <v>2287</v>
      </c>
      <c r="F175" s="70">
        <v>6.73</v>
      </c>
      <c r="G175" s="17">
        <f t="shared" si="6"/>
        <v>15391.51</v>
      </c>
      <c r="H175" s="70"/>
      <c r="I175" s="168"/>
      <c r="J175" s="75"/>
      <c r="K175" s="17">
        <f>ноя.23!K175+дек.23!H175-дек.23!G175</f>
        <v>15764.97999999999</v>
      </c>
      <c r="L175" s="11"/>
    </row>
    <row r="176" spans="1:12">
      <c r="A176" s="138"/>
      <c r="B176" s="145">
        <v>173</v>
      </c>
      <c r="C176" s="69">
        <v>121857</v>
      </c>
      <c r="D176" s="69">
        <v>123494</v>
      </c>
      <c r="E176" s="70">
        <f t="shared" si="5"/>
        <v>1637</v>
      </c>
      <c r="F176" s="112">
        <v>4.71</v>
      </c>
      <c r="G176" s="17">
        <f t="shared" si="6"/>
        <v>7710.2699999999995</v>
      </c>
      <c r="H176" s="70">
        <v>13300</v>
      </c>
      <c r="I176" s="168">
        <v>110502.177566</v>
      </c>
      <c r="J176" s="75" t="s">
        <v>120</v>
      </c>
      <c r="K176" s="17">
        <f>ноя.23!K176+дек.23!H176-дек.23!G176</f>
        <v>10017.73</v>
      </c>
      <c r="L176" s="11"/>
    </row>
    <row r="177" spans="1:12">
      <c r="A177" s="138"/>
      <c r="B177" s="145">
        <v>174</v>
      </c>
      <c r="C177" s="69">
        <v>5</v>
      </c>
      <c r="D177" s="69">
        <v>5</v>
      </c>
      <c r="E177" s="70">
        <f t="shared" si="5"/>
        <v>0</v>
      </c>
      <c r="F177" s="70">
        <v>6.73</v>
      </c>
      <c r="G177" s="17">
        <f t="shared" si="6"/>
        <v>0</v>
      </c>
      <c r="H177" s="70"/>
      <c r="I177" s="168"/>
      <c r="J177" s="75"/>
      <c r="K177" s="17">
        <f>ноя.23!K177+дек.23!H177-дек.23!G177</f>
        <v>-20.190000000000001</v>
      </c>
      <c r="L177" s="11"/>
    </row>
    <row r="178" spans="1:12">
      <c r="A178" s="138"/>
      <c r="B178" s="145">
        <f>175</f>
        <v>175</v>
      </c>
      <c r="C178" s="69">
        <v>4557</v>
      </c>
      <c r="D178" s="69">
        <v>4557</v>
      </c>
      <c r="E178" s="70">
        <f t="shared" si="5"/>
        <v>0</v>
      </c>
      <c r="F178" s="70">
        <v>6.73</v>
      </c>
      <c r="G178" s="17">
        <f t="shared" si="6"/>
        <v>0</v>
      </c>
      <c r="H178" s="70">
        <v>1615.38</v>
      </c>
      <c r="I178" s="168">
        <v>652467</v>
      </c>
      <c r="J178" s="75">
        <v>45281</v>
      </c>
      <c r="K178" s="17">
        <f>ноя.23!K178+дек.23!H178-дек.23!G178</f>
        <v>18.789999999999964</v>
      </c>
      <c r="L178" s="11"/>
    </row>
    <row r="179" spans="1:12">
      <c r="A179" s="138"/>
      <c r="B179" s="145">
        <v>176</v>
      </c>
      <c r="C179" s="69">
        <v>5</v>
      </c>
      <c r="D179" s="69">
        <v>5</v>
      </c>
      <c r="E179" s="70">
        <f t="shared" si="5"/>
        <v>0</v>
      </c>
      <c r="F179" s="70">
        <v>6.73</v>
      </c>
      <c r="G179" s="17">
        <f t="shared" si="6"/>
        <v>0</v>
      </c>
      <c r="H179" s="70"/>
      <c r="I179" s="168"/>
      <c r="J179" s="75"/>
      <c r="K179" s="17">
        <f>ноя.23!K179+дек.23!H179-дек.23!G179</f>
        <v>-20.190000000000001</v>
      </c>
      <c r="L179" s="11"/>
    </row>
    <row r="180" spans="1:12">
      <c r="A180" s="138"/>
      <c r="B180" s="145">
        <v>177</v>
      </c>
      <c r="C180" s="69">
        <v>5580</v>
      </c>
      <c r="D180" s="69">
        <v>6425</v>
      </c>
      <c r="E180" s="70">
        <f t="shared" si="5"/>
        <v>845</v>
      </c>
      <c r="F180" s="70">
        <v>6.73</v>
      </c>
      <c r="G180" s="17">
        <f t="shared" si="6"/>
        <v>5686.85</v>
      </c>
      <c r="H180" s="70"/>
      <c r="I180" s="168"/>
      <c r="J180" s="75"/>
      <c r="K180" s="17">
        <f>ноя.23!K180+дек.23!H180-дек.23!G180</f>
        <v>-19495.86</v>
      </c>
      <c r="L180" s="11"/>
    </row>
    <row r="181" spans="1:12">
      <c r="A181" s="138"/>
      <c r="B181" s="145">
        <v>178</v>
      </c>
      <c r="C181" s="69"/>
      <c r="D181" s="69"/>
      <c r="E181" s="70">
        <f t="shared" si="5"/>
        <v>0</v>
      </c>
      <c r="F181" s="70">
        <v>6.73</v>
      </c>
      <c r="G181" s="17">
        <f t="shared" si="6"/>
        <v>0</v>
      </c>
      <c r="H181" s="70"/>
      <c r="I181" s="168"/>
      <c r="J181" s="75"/>
      <c r="K181" s="17">
        <f>ноя.23!K181+дек.23!H181-дек.23!G181</f>
        <v>0</v>
      </c>
      <c r="L181" s="11"/>
    </row>
    <row r="182" spans="1:12">
      <c r="A182" s="138"/>
      <c r="B182" s="145">
        <v>179</v>
      </c>
      <c r="C182" s="69"/>
      <c r="D182" s="69"/>
      <c r="E182" s="70">
        <f t="shared" si="5"/>
        <v>0</v>
      </c>
      <c r="F182" s="70">
        <v>6.73</v>
      </c>
      <c r="G182" s="17">
        <f t="shared" si="6"/>
        <v>0</v>
      </c>
      <c r="H182" s="70"/>
      <c r="I182" s="168"/>
      <c r="J182" s="75"/>
      <c r="K182" s="17">
        <f>ноя.23!K182+дек.23!H182-дек.23!G182</f>
        <v>0</v>
      </c>
      <c r="L182" s="11"/>
    </row>
    <row r="183" spans="1:12">
      <c r="A183" s="138"/>
      <c r="B183" s="145">
        <v>180</v>
      </c>
      <c r="C183" s="69"/>
      <c r="D183" s="69"/>
      <c r="E183" s="70">
        <f t="shared" si="5"/>
        <v>0</v>
      </c>
      <c r="F183" s="70">
        <v>6.73</v>
      </c>
      <c r="G183" s="17">
        <f t="shared" si="6"/>
        <v>0</v>
      </c>
      <c r="H183" s="70"/>
      <c r="I183" s="168"/>
      <c r="J183" s="75"/>
      <c r="K183" s="17">
        <f>ноя.23!K183+дек.23!H183-дек.23!G183</f>
        <v>0</v>
      </c>
      <c r="L183" s="11"/>
    </row>
    <row r="184" spans="1:12">
      <c r="A184" s="138"/>
      <c r="B184" s="145">
        <v>181</v>
      </c>
      <c r="C184" s="69"/>
      <c r="D184" s="69"/>
      <c r="E184" s="70">
        <f t="shared" si="5"/>
        <v>0</v>
      </c>
      <c r="F184" s="70">
        <v>6.73</v>
      </c>
      <c r="G184" s="17">
        <f t="shared" si="6"/>
        <v>0</v>
      </c>
      <c r="H184" s="70"/>
      <c r="I184" s="168"/>
      <c r="J184" s="75"/>
      <c r="K184" s="17">
        <f>ноя.23!K184+дек.23!H184-дек.23!G184</f>
        <v>0</v>
      </c>
      <c r="L184" s="11"/>
    </row>
    <row r="185" spans="1:12">
      <c r="A185" s="138"/>
      <c r="B185" s="145">
        <v>182</v>
      </c>
      <c r="C185" s="69"/>
      <c r="D185" s="69"/>
      <c r="E185" s="70">
        <f t="shared" si="5"/>
        <v>0</v>
      </c>
      <c r="F185" s="70">
        <v>6.73</v>
      </c>
      <c r="G185" s="17">
        <f t="shared" si="6"/>
        <v>0</v>
      </c>
      <c r="H185" s="70"/>
      <c r="I185" s="168"/>
      <c r="J185" s="75"/>
      <c r="K185" s="17">
        <f>ноя.23!K185+дек.23!H185-дек.23!G185</f>
        <v>0</v>
      </c>
      <c r="L185" s="11"/>
    </row>
    <row r="186" spans="1:12">
      <c r="A186" s="138"/>
      <c r="B186" s="145">
        <v>183</v>
      </c>
      <c r="C186" s="69">
        <v>10</v>
      </c>
      <c r="D186" s="69">
        <v>10</v>
      </c>
      <c r="E186" s="70">
        <f t="shared" si="5"/>
        <v>0</v>
      </c>
      <c r="F186" s="70">
        <v>6.73</v>
      </c>
      <c r="G186" s="17">
        <f t="shared" si="6"/>
        <v>0</v>
      </c>
      <c r="H186" s="70"/>
      <c r="I186" s="168"/>
      <c r="J186" s="75"/>
      <c r="K186" s="17">
        <f>ноя.23!K186+дек.23!H186-дек.23!G186</f>
        <v>-60.570000000000007</v>
      </c>
      <c r="L186" s="11"/>
    </row>
    <row r="187" spans="1:12">
      <c r="A187" s="138"/>
      <c r="B187" s="145">
        <v>184</v>
      </c>
      <c r="C187" s="69"/>
      <c r="D187" s="69"/>
      <c r="E187" s="70">
        <f t="shared" si="5"/>
        <v>0</v>
      </c>
      <c r="F187" s="70">
        <v>6.73</v>
      </c>
      <c r="G187" s="17">
        <f t="shared" si="6"/>
        <v>0</v>
      </c>
      <c r="H187" s="70"/>
      <c r="I187" s="168"/>
      <c r="J187" s="75"/>
      <c r="K187" s="17">
        <f>ноя.23!K187+дек.23!H187-дек.23!G187</f>
        <v>0</v>
      </c>
      <c r="L187" s="11"/>
    </row>
    <row r="188" spans="1:12">
      <c r="A188" s="138"/>
      <c r="B188" s="145">
        <v>185</v>
      </c>
      <c r="C188" s="69"/>
      <c r="D188" s="69"/>
      <c r="E188" s="70">
        <f t="shared" si="5"/>
        <v>0</v>
      </c>
      <c r="F188" s="70">
        <v>6.73</v>
      </c>
      <c r="G188" s="17">
        <f t="shared" si="6"/>
        <v>0</v>
      </c>
      <c r="H188" s="70"/>
      <c r="I188" s="168"/>
      <c r="J188" s="75"/>
      <c r="K188" s="17">
        <f>ноя.23!K188+дек.23!H188-дек.23!G188</f>
        <v>0</v>
      </c>
      <c r="L188" s="11"/>
    </row>
    <row r="189" spans="1:12">
      <c r="A189" s="138"/>
      <c r="B189" s="145">
        <v>186</v>
      </c>
      <c r="C189" s="69"/>
      <c r="D189" s="69"/>
      <c r="E189" s="70">
        <f t="shared" si="5"/>
        <v>0</v>
      </c>
      <c r="F189" s="70">
        <v>6.73</v>
      </c>
      <c r="G189" s="17">
        <f t="shared" si="6"/>
        <v>0</v>
      </c>
      <c r="H189" s="70"/>
      <c r="I189" s="168"/>
      <c r="J189" s="75"/>
      <c r="K189" s="17">
        <f>ноя.23!K189+дек.23!H189-дек.23!G189</f>
        <v>0</v>
      </c>
      <c r="L189" s="11"/>
    </row>
    <row r="190" spans="1:12">
      <c r="A190" s="138"/>
      <c r="B190" s="145">
        <v>187</v>
      </c>
      <c r="C190" s="69">
        <v>17928</v>
      </c>
      <c r="D190" s="69">
        <v>18922</v>
      </c>
      <c r="E190" s="70">
        <f t="shared" si="5"/>
        <v>994</v>
      </c>
      <c r="F190" s="70">
        <v>6.73</v>
      </c>
      <c r="G190" s="17">
        <f t="shared" si="6"/>
        <v>6689.6200000000008</v>
      </c>
      <c r="H190" s="70"/>
      <c r="I190" s="168"/>
      <c r="J190" s="75"/>
      <c r="K190" s="17">
        <f>ноя.23!K190+дек.23!H190-дек.23!G190</f>
        <v>-3809.1800000000003</v>
      </c>
      <c r="L190" s="11"/>
    </row>
    <row r="191" spans="1:12">
      <c r="A191" s="138"/>
      <c r="B191" s="145">
        <v>188</v>
      </c>
      <c r="C191" s="69">
        <v>3981</v>
      </c>
      <c r="D191" s="69">
        <v>3998</v>
      </c>
      <c r="E191" s="70">
        <f t="shared" si="5"/>
        <v>17</v>
      </c>
      <c r="F191" s="70">
        <v>6.73</v>
      </c>
      <c r="G191" s="17">
        <f t="shared" si="6"/>
        <v>114.41000000000001</v>
      </c>
      <c r="H191" s="70"/>
      <c r="I191" s="168"/>
      <c r="J191" s="75"/>
      <c r="K191" s="17">
        <f>ноя.23!K191+дек.23!H191-дек.23!G191</f>
        <v>-5525.3300000000008</v>
      </c>
      <c r="L191" s="11"/>
    </row>
    <row r="192" spans="1:12">
      <c r="A192" s="138"/>
      <c r="B192" s="145">
        <v>189</v>
      </c>
      <c r="C192" s="69">
        <v>4716</v>
      </c>
      <c r="D192" s="69">
        <v>4716</v>
      </c>
      <c r="E192" s="70">
        <f t="shared" si="5"/>
        <v>0</v>
      </c>
      <c r="F192" s="70">
        <v>6.73</v>
      </c>
      <c r="G192" s="17">
        <f t="shared" si="6"/>
        <v>0</v>
      </c>
      <c r="H192" s="70"/>
      <c r="I192" s="168"/>
      <c r="J192" s="75"/>
      <c r="K192" s="17">
        <f>ноя.23!K192+дек.23!H192-дек.23!G192</f>
        <v>-2515.4300000000003</v>
      </c>
      <c r="L192" s="11"/>
    </row>
    <row r="193" spans="1:12">
      <c r="A193" s="138"/>
      <c r="B193" s="145">
        <v>190</v>
      </c>
      <c r="C193" s="69"/>
      <c r="D193" s="69"/>
      <c r="E193" s="70">
        <f t="shared" si="5"/>
        <v>0</v>
      </c>
      <c r="F193" s="70">
        <v>6.73</v>
      </c>
      <c r="G193" s="17">
        <f t="shared" si="6"/>
        <v>0</v>
      </c>
      <c r="H193" s="70"/>
      <c r="I193" s="168"/>
      <c r="J193" s="75"/>
      <c r="K193" s="17">
        <f>ноя.23!K193+дек.23!H193-дек.23!G193</f>
        <v>0</v>
      </c>
      <c r="L193" s="11"/>
    </row>
    <row r="194" spans="1:12">
      <c r="A194" s="138"/>
      <c r="B194" s="145">
        <v>191</v>
      </c>
      <c r="C194" s="69"/>
      <c r="D194" s="69"/>
      <c r="E194" s="70">
        <f t="shared" si="5"/>
        <v>0</v>
      </c>
      <c r="F194" s="70">
        <v>6.73</v>
      </c>
      <c r="G194" s="17">
        <f t="shared" si="6"/>
        <v>0</v>
      </c>
      <c r="H194" s="70"/>
      <c r="I194" s="168"/>
      <c r="J194" s="75"/>
      <c r="K194" s="17">
        <f>ноя.23!K194+дек.23!H194-дек.23!G194</f>
        <v>0</v>
      </c>
      <c r="L194" s="11"/>
    </row>
    <row r="195" spans="1:12">
      <c r="A195" s="138"/>
      <c r="B195" s="145">
        <v>192</v>
      </c>
      <c r="C195" s="69">
        <v>6291</v>
      </c>
      <c r="D195" s="69">
        <v>6382</v>
      </c>
      <c r="E195" s="70">
        <f t="shared" si="5"/>
        <v>91</v>
      </c>
      <c r="F195" s="70">
        <v>6.73</v>
      </c>
      <c r="G195" s="17">
        <f t="shared" si="6"/>
        <v>612.43000000000006</v>
      </c>
      <c r="H195" s="70">
        <v>673</v>
      </c>
      <c r="I195" s="168">
        <v>688349</v>
      </c>
      <c r="J195" s="75">
        <v>45274</v>
      </c>
      <c r="K195" s="17">
        <f>ноя.23!K195+дек.23!H195-дек.23!G195</f>
        <v>924.00999999999954</v>
      </c>
      <c r="L195" s="11"/>
    </row>
    <row r="196" spans="1:12">
      <c r="A196" s="138"/>
      <c r="B196" s="145">
        <v>193</v>
      </c>
      <c r="C196" s="69">
        <v>8554</v>
      </c>
      <c r="D196" s="69">
        <v>8554</v>
      </c>
      <c r="E196" s="70">
        <f t="shared" si="5"/>
        <v>0</v>
      </c>
      <c r="F196" s="70">
        <v>6.73</v>
      </c>
      <c r="G196" s="17">
        <f t="shared" si="6"/>
        <v>0</v>
      </c>
      <c r="H196" s="70">
        <v>1000</v>
      </c>
      <c r="I196" s="168">
        <v>800746</v>
      </c>
      <c r="J196" s="75">
        <v>45264</v>
      </c>
      <c r="K196" s="17">
        <f>ноя.23!K196+дек.23!H196-дек.23!G196</f>
        <v>2659.5499999999993</v>
      </c>
      <c r="L196" s="11"/>
    </row>
    <row r="197" spans="1:12">
      <c r="A197" s="138"/>
      <c r="B197" s="145">
        <v>194</v>
      </c>
      <c r="C197" s="69">
        <v>6782</v>
      </c>
      <c r="D197" s="69">
        <v>6808</v>
      </c>
      <c r="E197" s="70">
        <f t="shared" si="5"/>
        <v>26</v>
      </c>
      <c r="F197" s="70">
        <v>6.73</v>
      </c>
      <c r="G197" s="17">
        <f t="shared" si="6"/>
        <v>174.98000000000002</v>
      </c>
      <c r="H197" s="70"/>
      <c r="I197" s="168"/>
      <c r="J197" s="75"/>
      <c r="K197" s="17">
        <f>ноя.23!K197+дек.23!H197-дек.23!G197</f>
        <v>99.779999999999347</v>
      </c>
      <c r="L197" s="11"/>
    </row>
    <row r="198" spans="1:12">
      <c r="A198" s="138"/>
      <c r="B198" s="145">
        <v>195</v>
      </c>
      <c r="C198" s="69"/>
      <c r="D198" s="69"/>
      <c r="E198" s="70">
        <f t="shared" si="5"/>
        <v>0</v>
      </c>
      <c r="F198" s="70">
        <v>6.73</v>
      </c>
      <c r="G198" s="17">
        <f t="shared" si="6"/>
        <v>0</v>
      </c>
      <c r="H198" s="70"/>
      <c r="I198" s="168"/>
      <c r="J198" s="75"/>
      <c r="K198" s="17">
        <f>ноя.23!K198+дек.23!H198-дек.23!G198</f>
        <v>0</v>
      </c>
      <c r="L198" s="11"/>
    </row>
    <row r="199" spans="1:12">
      <c r="A199" s="138"/>
      <c r="B199" s="145">
        <v>196</v>
      </c>
      <c r="C199" s="69">
        <v>1287</v>
      </c>
      <c r="D199" s="69">
        <v>2709</v>
      </c>
      <c r="E199" s="70">
        <f t="shared" si="5"/>
        <v>1422</v>
      </c>
      <c r="F199" s="141">
        <v>4.71</v>
      </c>
      <c r="G199" s="17">
        <f t="shared" si="6"/>
        <v>6697.62</v>
      </c>
      <c r="H199" s="70">
        <v>4299.3100000000004</v>
      </c>
      <c r="I199" s="168">
        <v>773219</v>
      </c>
      <c r="J199" s="75">
        <v>45287</v>
      </c>
      <c r="K199" s="17">
        <f>ноя.23!K199+дек.23!H199-дек.23!G199</f>
        <v>-6697.619999999999</v>
      </c>
      <c r="L199" s="11"/>
    </row>
    <row r="200" spans="1:12">
      <c r="A200" s="138"/>
      <c r="B200" s="145">
        <v>197</v>
      </c>
      <c r="C200" s="69"/>
      <c r="D200" s="69"/>
      <c r="E200" s="70">
        <f t="shared" si="5"/>
        <v>0</v>
      </c>
      <c r="F200" s="70">
        <v>6.73</v>
      </c>
      <c r="G200" s="17">
        <f t="shared" si="6"/>
        <v>0</v>
      </c>
      <c r="H200" s="70"/>
      <c r="I200" s="168"/>
      <c r="J200" s="75"/>
      <c r="K200" s="17">
        <f>ноя.23!K200+дек.23!H200-дек.23!G200</f>
        <v>0</v>
      </c>
      <c r="L200" s="11"/>
    </row>
    <row r="201" spans="1:12">
      <c r="A201" s="138"/>
      <c r="B201" s="145">
        <v>198</v>
      </c>
      <c r="C201" s="69"/>
      <c r="D201" s="69"/>
      <c r="E201" s="70">
        <f t="shared" si="5"/>
        <v>0</v>
      </c>
      <c r="F201" s="70">
        <v>6.73</v>
      </c>
      <c r="G201" s="17">
        <f t="shared" si="6"/>
        <v>0</v>
      </c>
      <c r="H201" s="70"/>
      <c r="I201" s="168"/>
      <c r="J201" s="75"/>
      <c r="K201" s="17">
        <f>ноя.23!K201+дек.23!H201-дек.23!G201</f>
        <v>0</v>
      </c>
      <c r="L201" s="11"/>
    </row>
    <row r="202" spans="1:12">
      <c r="A202" s="138"/>
      <c r="B202" s="145">
        <v>199</v>
      </c>
      <c r="C202" s="69"/>
      <c r="D202" s="69"/>
      <c r="E202" s="70">
        <f t="shared" si="5"/>
        <v>0</v>
      </c>
      <c r="F202" s="70">
        <v>6.73</v>
      </c>
      <c r="G202" s="17">
        <f t="shared" si="6"/>
        <v>0</v>
      </c>
      <c r="H202" s="70"/>
      <c r="I202" s="168"/>
      <c r="J202" s="75"/>
      <c r="K202" s="17">
        <f>ноя.23!K202+дек.23!H202-дек.23!G202</f>
        <v>0</v>
      </c>
      <c r="L202" s="11"/>
    </row>
    <row r="203" spans="1:12">
      <c r="A203" s="138"/>
      <c r="B203" s="145">
        <v>200</v>
      </c>
      <c r="C203" s="69"/>
      <c r="D203" s="69"/>
      <c r="E203" s="70">
        <f t="shared" si="5"/>
        <v>0</v>
      </c>
      <c r="F203" s="70">
        <v>6.73</v>
      </c>
      <c r="G203" s="17">
        <f t="shared" si="6"/>
        <v>0</v>
      </c>
      <c r="H203" s="70"/>
      <c r="I203" s="168"/>
      <c r="J203" s="75"/>
      <c r="K203" s="17">
        <f>ноя.23!K203+дек.23!H203-дек.23!G203</f>
        <v>0</v>
      </c>
      <c r="L203" s="11"/>
    </row>
    <row r="204" spans="1:12">
      <c r="A204" s="138"/>
      <c r="B204" s="145">
        <v>201</v>
      </c>
      <c r="C204" s="69">
        <v>4482</v>
      </c>
      <c r="D204" s="69">
        <v>6390</v>
      </c>
      <c r="E204" s="70">
        <f t="shared" ref="E204:E267" si="7">D204-C204</f>
        <v>1908</v>
      </c>
      <c r="F204" s="112">
        <v>4.71</v>
      </c>
      <c r="G204" s="17">
        <f t="shared" si="6"/>
        <v>8986.68</v>
      </c>
      <c r="H204" s="70"/>
      <c r="I204" s="168"/>
      <c r="J204" s="75"/>
      <c r="K204" s="17">
        <f>ноя.23!K204+дек.23!H204-дек.23!G204</f>
        <v>-30092.19</v>
      </c>
      <c r="L204" s="11"/>
    </row>
    <row r="205" spans="1:12">
      <c r="A205" s="138"/>
      <c r="B205" s="145">
        <v>202</v>
      </c>
      <c r="C205" s="69">
        <v>1140</v>
      </c>
      <c r="D205" s="69">
        <v>1140</v>
      </c>
      <c r="E205" s="70">
        <f t="shared" si="7"/>
        <v>0</v>
      </c>
      <c r="F205" s="70">
        <v>6.73</v>
      </c>
      <c r="G205" s="17">
        <f t="shared" ref="G205:G268" si="8">F205*E205</f>
        <v>0</v>
      </c>
      <c r="H205" s="70"/>
      <c r="I205" s="168"/>
      <c r="J205" s="75"/>
      <c r="K205" s="17">
        <f>ноя.23!K205+дек.23!H205-дек.23!G205</f>
        <v>-679.73</v>
      </c>
      <c r="L205" s="11"/>
    </row>
    <row r="206" spans="1:12">
      <c r="A206" s="138"/>
      <c r="B206" s="145">
        <v>203</v>
      </c>
      <c r="C206" s="69">
        <v>1482</v>
      </c>
      <c r="D206" s="69">
        <v>1492</v>
      </c>
      <c r="E206" s="70">
        <f t="shared" si="7"/>
        <v>10</v>
      </c>
      <c r="F206" s="70">
        <v>6.73</v>
      </c>
      <c r="G206" s="17">
        <f t="shared" si="8"/>
        <v>67.300000000000011</v>
      </c>
      <c r="H206" s="70"/>
      <c r="I206" s="168"/>
      <c r="J206" s="75"/>
      <c r="K206" s="17">
        <f>ноя.23!K206+дек.23!H206-дек.23!G206</f>
        <v>3213.7800000000016</v>
      </c>
      <c r="L206" s="11"/>
    </row>
    <row r="207" spans="1:12">
      <c r="A207" s="138"/>
      <c r="B207" s="145">
        <v>205</v>
      </c>
      <c r="C207" s="69"/>
      <c r="D207" s="69"/>
      <c r="E207" s="70">
        <f t="shared" si="7"/>
        <v>0</v>
      </c>
      <c r="F207" s="70">
        <v>6.73</v>
      </c>
      <c r="G207" s="17">
        <f t="shared" si="8"/>
        <v>0</v>
      </c>
      <c r="H207" s="70"/>
      <c r="I207" s="168"/>
      <c r="J207" s="75"/>
      <c r="K207" s="17">
        <f>ноя.23!K207+дек.23!H207-дек.23!G207</f>
        <v>0</v>
      </c>
      <c r="L207" s="11"/>
    </row>
    <row r="208" spans="1:12">
      <c r="A208" s="138"/>
      <c r="B208" s="145">
        <v>206</v>
      </c>
      <c r="C208" s="69"/>
      <c r="D208" s="69"/>
      <c r="E208" s="70">
        <f t="shared" si="7"/>
        <v>0</v>
      </c>
      <c r="F208" s="70">
        <v>6.73</v>
      </c>
      <c r="G208" s="17">
        <f t="shared" si="8"/>
        <v>0</v>
      </c>
      <c r="H208" s="70"/>
      <c r="I208" s="168"/>
      <c r="J208" s="75"/>
      <c r="K208" s="17">
        <f>ноя.23!K208+дек.23!H208-дек.23!G208</f>
        <v>0</v>
      </c>
      <c r="L208" s="11"/>
    </row>
    <row r="209" spans="1:12">
      <c r="A209" s="138"/>
      <c r="B209" s="145">
        <v>207</v>
      </c>
      <c r="C209" s="69"/>
      <c r="D209" s="69"/>
      <c r="E209" s="70">
        <f t="shared" si="7"/>
        <v>0</v>
      </c>
      <c r="F209" s="70">
        <v>6.73</v>
      </c>
      <c r="G209" s="17">
        <f t="shared" si="8"/>
        <v>0</v>
      </c>
      <c r="H209" s="70"/>
      <c r="I209" s="168"/>
      <c r="J209" s="75"/>
      <c r="K209" s="17">
        <f>ноя.23!K209+дек.23!H209-дек.23!G209</f>
        <v>0</v>
      </c>
      <c r="L209" s="11"/>
    </row>
    <row r="210" spans="1:12">
      <c r="A210" s="138"/>
      <c r="B210" s="145">
        <v>208</v>
      </c>
      <c r="C210" s="69"/>
      <c r="D210" s="69"/>
      <c r="E210" s="70">
        <f t="shared" si="7"/>
        <v>0</v>
      </c>
      <c r="F210" s="70">
        <v>6.73</v>
      </c>
      <c r="G210" s="17">
        <f t="shared" si="8"/>
        <v>0</v>
      </c>
      <c r="H210" s="70"/>
      <c r="I210" s="168"/>
      <c r="J210" s="75"/>
      <c r="K210" s="17">
        <f>ноя.23!K210+дек.23!H210-дек.23!G210</f>
        <v>0</v>
      </c>
      <c r="L210" s="11"/>
    </row>
    <row r="211" spans="1:12">
      <c r="A211" s="138"/>
      <c r="B211" s="145">
        <v>209</v>
      </c>
      <c r="C211" s="69">
        <v>6202</v>
      </c>
      <c r="D211" s="69">
        <v>6205</v>
      </c>
      <c r="E211" s="70">
        <f t="shared" si="7"/>
        <v>3</v>
      </c>
      <c r="F211" s="70">
        <v>6.73</v>
      </c>
      <c r="G211" s="17">
        <f t="shared" si="8"/>
        <v>20.190000000000001</v>
      </c>
      <c r="H211" s="70">
        <v>188.44</v>
      </c>
      <c r="I211" s="168">
        <v>189369</v>
      </c>
      <c r="J211" s="75">
        <v>45261</v>
      </c>
      <c r="K211" s="17">
        <f>ноя.23!K211+дек.23!H211-дек.23!G211</f>
        <v>-6.7300000000007039</v>
      </c>
      <c r="L211" s="11"/>
    </row>
    <row r="212" spans="1:12">
      <c r="A212" s="138"/>
      <c r="B212" s="145">
        <v>210</v>
      </c>
      <c r="C212" s="69"/>
      <c r="D212" s="69"/>
      <c r="E212" s="70">
        <f t="shared" si="7"/>
        <v>0</v>
      </c>
      <c r="F212" s="70">
        <v>6.73</v>
      </c>
      <c r="G212" s="17">
        <f t="shared" si="8"/>
        <v>0</v>
      </c>
      <c r="H212" s="70"/>
      <c r="I212" s="168"/>
      <c r="J212" s="75"/>
      <c r="K212" s="17">
        <f>ноя.23!K212+дек.23!H212-дек.23!G212</f>
        <v>0</v>
      </c>
      <c r="L212" s="11"/>
    </row>
    <row r="213" spans="1:12">
      <c r="A213" s="138"/>
      <c r="B213" s="145">
        <v>211</v>
      </c>
      <c r="C213" s="69"/>
      <c r="D213" s="69"/>
      <c r="E213" s="70">
        <f t="shared" si="7"/>
        <v>0</v>
      </c>
      <c r="F213" s="70">
        <v>6.73</v>
      </c>
      <c r="G213" s="17">
        <f t="shared" si="8"/>
        <v>0</v>
      </c>
      <c r="H213" s="70"/>
      <c r="I213" s="168"/>
      <c r="J213" s="75"/>
      <c r="K213" s="17">
        <f>ноя.23!K213+дек.23!H213-дек.23!G213</f>
        <v>0</v>
      </c>
      <c r="L213" s="11"/>
    </row>
    <row r="214" spans="1:12">
      <c r="A214" s="138"/>
      <c r="B214" s="145">
        <v>212</v>
      </c>
      <c r="C214" s="69">
        <v>242</v>
      </c>
      <c r="D214" s="69">
        <v>244</v>
      </c>
      <c r="E214" s="70">
        <f t="shared" si="7"/>
        <v>2</v>
      </c>
      <c r="F214" s="70">
        <v>6.73</v>
      </c>
      <c r="G214" s="17">
        <f t="shared" si="8"/>
        <v>13.46</v>
      </c>
      <c r="H214" s="70">
        <v>121.14</v>
      </c>
      <c r="I214" s="168">
        <v>895900</v>
      </c>
      <c r="J214" s="75">
        <v>45268</v>
      </c>
      <c r="K214" s="17">
        <f>ноя.23!K214+дек.23!H214-дек.23!G214</f>
        <v>-13.460000000000072</v>
      </c>
      <c r="L214" s="11"/>
    </row>
    <row r="215" spans="1:12">
      <c r="A215" s="138"/>
      <c r="B215" s="145">
        <v>213</v>
      </c>
      <c r="C215" s="69"/>
      <c r="D215" s="69"/>
      <c r="E215" s="70">
        <f t="shared" si="7"/>
        <v>0</v>
      </c>
      <c r="F215" s="70">
        <v>6.73</v>
      </c>
      <c r="G215" s="17">
        <f t="shared" si="8"/>
        <v>0</v>
      </c>
      <c r="H215" s="70"/>
      <c r="I215" s="168"/>
      <c r="J215" s="75"/>
      <c r="K215" s="17">
        <f>ноя.23!K215+дек.23!H215-дек.23!G215</f>
        <v>0</v>
      </c>
      <c r="L215" s="11"/>
    </row>
    <row r="216" spans="1:12">
      <c r="A216" s="138"/>
      <c r="B216" s="145">
        <v>214</v>
      </c>
      <c r="C216" s="69"/>
      <c r="D216" s="69"/>
      <c r="E216" s="70">
        <f t="shared" si="7"/>
        <v>0</v>
      </c>
      <c r="F216" s="70">
        <v>6.73</v>
      </c>
      <c r="G216" s="17">
        <f t="shared" si="8"/>
        <v>0</v>
      </c>
      <c r="H216" s="70">
        <v>500</v>
      </c>
      <c r="I216" s="168">
        <v>262026</v>
      </c>
      <c r="J216" s="75">
        <v>45291</v>
      </c>
      <c r="K216" s="17">
        <f>ноя.23!K216+дек.23!H216-дек.23!G216</f>
        <v>500</v>
      </c>
      <c r="L216" s="11"/>
    </row>
    <row r="217" spans="1:12">
      <c r="A217" s="138"/>
      <c r="B217" s="145">
        <v>215</v>
      </c>
      <c r="C217" s="69">
        <v>10</v>
      </c>
      <c r="D217" s="69">
        <v>10</v>
      </c>
      <c r="E217" s="70">
        <f t="shared" si="7"/>
        <v>0</v>
      </c>
      <c r="F217" s="70">
        <v>6.73</v>
      </c>
      <c r="G217" s="17">
        <f t="shared" si="8"/>
        <v>0</v>
      </c>
      <c r="H217" s="70"/>
      <c r="I217" s="168"/>
      <c r="J217" s="75"/>
      <c r="K217" s="17">
        <f>ноя.23!K217+дек.23!H217-дек.23!G217</f>
        <v>-33.650000000000006</v>
      </c>
      <c r="L217" s="11"/>
    </row>
    <row r="218" spans="1:12">
      <c r="A218" s="138"/>
      <c r="B218" s="145">
        <v>216</v>
      </c>
      <c r="C218" s="69">
        <v>5</v>
      </c>
      <c r="D218" s="69">
        <v>5</v>
      </c>
      <c r="E218" s="70">
        <f t="shared" si="7"/>
        <v>0</v>
      </c>
      <c r="F218" s="70">
        <v>6.73</v>
      </c>
      <c r="G218" s="17">
        <f t="shared" si="8"/>
        <v>0</v>
      </c>
      <c r="H218" s="70"/>
      <c r="I218" s="168"/>
      <c r="J218" s="75"/>
      <c r="K218" s="17">
        <f>ноя.23!K218+дек.23!H218-дек.23!G218</f>
        <v>0</v>
      </c>
      <c r="L218" s="11"/>
    </row>
    <row r="219" spans="1:12">
      <c r="A219" s="77"/>
      <c r="B219" s="145">
        <v>217</v>
      </c>
      <c r="C219" s="69">
        <v>10967</v>
      </c>
      <c r="D219" s="69">
        <v>10967</v>
      </c>
      <c r="E219" s="70">
        <f t="shared" si="7"/>
        <v>0</v>
      </c>
      <c r="F219" s="70">
        <v>6.73</v>
      </c>
      <c r="G219" s="17">
        <f t="shared" si="8"/>
        <v>0</v>
      </c>
      <c r="H219" s="70"/>
      <c r="I219" s="168"/>
      <c r="J219" s="75"/>
      <c r="K219" s="17">
        <f>ноя.23!K219+дек.23!H219-дек.23!G219</f>
        <v>-85.170000000000755</v>
      </c>
      <c r="L219" s="11"/>
    </row>
    <row r="220" spans="1:12">
      <c r="A220" s="138"/>
      <c r="B220" s="145">
        <v>218</v>
      </c>
      <c r="C220" s="69"/>
      <c r="D220" s="69"/>
      <c r="E220" s="70">
        <f t="shared" si="7"/>
        <v>0</v>
      </c>
      <c r="F220" s="70">
        <v>6.73</v>
      </c>
      <c r="G220" s="17">
        <f t="shared" si="8"/>
        <v>0</v>
      </c>
      <c r="H220" s="70"/>
      <c r="I220" s="168"/>
      <c r="J220" s="75"/>
      <c r="K220" s="17">
        <f>ноя.23!K220+дек.23!H220-дек.23!G220</f>
        <v>0</v>
      </c>
      <c r="L220" s="11"/>
    </row>
    <row r="221" spans="1:12">
      <c r="A221" s="138"/>
      <c r="B221" s="145">
        <v>219</v>
      </c>
      <c r="C221" s="69">
        <v>3099</v>
      </c>
      <c r="D221" s="69">
        <v>3321</v>
      </c>
      <c r="E221" s="70">
        <f t="shared" si="7"/>
        <v>222</v>
      </c>
      <c r="F221" s="70">
        <v>6.73</v>
      </c>
      <c r="G221" s="17">
        <f t="shared" si="8"/>
        <v>1494.0600000000002</v>
      </c>
      <c r="H221" s="70"/>
      <c r="I221" s="168"/>
      <c r="J221" s="75"/>
      <c r="K221" s="17">
        <f>ноя.23!K221+дек.23!H221-дек.23!G221</f>
        <v>-6312.7400000000007</v>
      </c>
      <c r="L221" s="11"/>
    </row>
    <row r="222" spans="1:12">
      <c r="A222" s="138"/>
      <c r="B222" s="145">
        <v>220</v>
      </c>
      <c r="C222" s="69"/>
      <c r="D222" s="69"/>
      <c r="E222" s="70">
        <f t="shared" si="7"/>
        <v>0</v>
      </c>
      <c r="F222" s="70">
        <v>6.73</v>
      </c>
      <c r="G222" s="17">
        <f t="shared" si="8"/>
        <v>0</v>
      </c>
      <c r="H222" s="70">
        <v>5000</v>
      </c>
      <c r="I222" s="168">
        <v>91278</v>
      </c>
      <c r="J222" s="75">
        <v>45288</v>
      </c>
      <c r="K222" s="17">
        <f>ноя.23!K222+дек.23!H222-дек.23!G222</f>
        <v>5000</v>
      </c>
      <c r="L222" s="11"/>
    </row>
    <row r="223" spans="1:12">
      <c r="A223" s="138"/>
      <c r="B223" s="145">
        <v>221</v>
      </c>
      <c r="C223" s="69"/>
      <c r="D223" s="69"/>
      <c r="E223" s="70">
        <f t="shared" si="7"/>
        <v>0</v>
      </c>
      <c r="F223" s="70">
        <v>6.73</v>
      </c>
      <c r="G223" s="17">
        <f t="shared" si="8"/>
        <v>0</v>
      </c>
      <c r="H223" s="70"/>
      <c r="I223" s="168"/>
      <c r="J223" s="75"/>
      <c r="K223" s="17">
        <f>ноя.23!K223+дек.23!H223-дек.23!G223</f>
        <v>0</v>
      </c>
      <c r="L223" s="11"/>
    </row>
    <row r="224" spans="1:12">
      <c r="A224" s="138"/>
      <c r="B224" s="145">
        <v>222</v>
      </c>
      <c r="C224" s="69"/>
      <c r="D224" s="69"/>
      <c r="E224" s="70">
        <f t="shared" si="7"/>
        <v>0</v>
      </c>
      <c r="F224" s="70">
        <v>6.73</v>
      </c>
      <c r="G224" s="17">
        <f t="shared" si="8"/>
        <v>0</v>
      </c>
      <c r="H224" s="70"/>
      <c r="I224" s="168"/>
      <c r="J224" s="75"/>
      <c r="K224" s="17">
        <f>ноя.23!K224+дек.23!H224-дек.23!G224</f>
        <v>0</v>
      </c>
      <c r="L224" s="11"/>
    </row>
    <row r="225" spans="1:12">
      <c r="A225" s="138"/>
      <c r="B225" s="145">
        <v>223</v>
      </c>
      <c r="C225" s="69"/>
      <c r="D225" s="69"/>
      <c r="E225" s="70">
        <f t="shared" si="7"/>
        <v>0</v>
      </c>
      <c r="F225" s="70">
        <v>6.73</v>
      </c>
      <c r="G225" s="17">
        <f t="shared" si="8"/>
        <v>0</v>
      </c>
      <c r="H225" s="70"/>
      <c r="I225" s="168"/>
      <c r="J225" s="75"/>
      <c r="K225" s="17">
        <f>ноя.23!K225+дек.23!H225-дек.23!G225</f>
        <v>0</v>
      </c>
      <c r="L225" s="11"/>
    </row>
    <row r="226" spans="1:12">
      <c r="A226" s="138"/>
      <c r="B226" s="145">
        <v>224</v>
      </c>
      <c r="C226" s="69">
        <v>10062</v>
      </c>
      <c r="D226" s="69">
        <v>10548</v>
      </c>
      <c r="E226" s="70">
        <f t="shared" si="7"/>
        <v>486</v>
      </c>
      <c r="F226" s="70">
        <v>6.73</v>
      </c>
      <c r="G226" s="17">
        <f t="shared" si="8"/>
        <v>3270.78</v>
      </c>
      <c r="H226" s="70">
        <v>2760</v>
      </c>
      <c r="I226" s="168">
        <v>836009</v>
      </c>
      <c r="J226" s="75">
        <v>45287</v>
      </c>
      <c r="K226" s="17">
        <f>ноя.23!K226+дек.23!H226-дек.23!G226</f>
        <v>-6203.8600000000042</v>
      </c>
      <c r="L226" s="11"/>
    </row>
    <row r="227" spans="1:12">
      <c r="A227" s="138"/>
      <c r="B227" s="145">
        <v>225</v>
      </c>
      <c r="C227" s="69"/>
      <c r="D227" s="69"/>
      <c r="E227" s="70">
        <f t="shared" si="7"/>
        <v>0</v>
      </c>
      <c r="F227" s="70">
        <v>6.73</v>
      </c>
      <c r="G227" s="17">
        <f t="shared" si="8"/>
        <v>0</v>
      </c>
      <c r="H227" s="70"/>
      <c r="I227" s="168"/>
      <c r="J227" s="75"/>
      <c r="K227" s="17">
        <f>ноя.23!K227+дек.23!H227-дек.23!G227</f>
        <v>0</v>
      </c>
      <c r="L227" s="11"/>
    </row>
    <row r="228" spans="1:12">
      <c r="A228" s="138"/>
      <c r="B228" s="145">
        <v>226</v>
      </c>
      <c r="C228" s="69"/>
      <c r="D228" s="69"/>
      <c r="E228" s="70">
        <f t="shared" si="7"/>
        <v>0</v>
      </c>
      <c r="F228" s="70">
        <v>6.73</v>
      </c>
      <c r="G228" s="17">
        <f t="shared" si="8"/>
        <v>0</v>
      </c>
      <c r="H228" s="70"/>
      <c r="I228" s="168"/>
      <c r="J228" s="75"/>
      <c r="K228" s="17">
        <f>ноя.23!K228+дек.23!H228-дек.23!G228</f>
        <v>0</v>
      </c>
      <c r="L228" s="11"/>
    </row>
    <row r="229" spans="1:12">
      <c r="A229" s="138"/>
      <c r="B229" s="145">
        <v>227</v>
      </c>
      <c r="C229" s="69">
        <v>4199</v>
      </c>
      <c r="D229" s="69">
        <v>5010</v>
      </c>
      <c r="E229" s="70">
        <f t="shared" si="7"/>
        <v>811</v>
      </c>
      <c r="F229" s="70">
        <v>6.73</v>
      </c>
      <c r="G229" s="17">
        <f t="shared" si="8"/>
        <v>5458.0300000000007</v>
      </c>
      <c r="H229" s="70"/>
      <c r="I229" s="168"/>
      <c r="J229" s="75"/>
      <c r="K229" s="17">
        <f>ноя.23!K229+дек.23!H229-дек.23!G229</f>
        <v>-11851.120000000003</v>
      </c>
      <c r="L229" s="11"/>
    </row>
    <row r="230" spans="1:12">
      <c r="A230" s="138"/>
      <c r="B230" s="145">
        <v>228</v>
      </c>
      <c r="C230" s="69">
        <v>1516</v>
      </c>
      <c r="D230" s="69">
        <v>1516</v>
      </c>
      <c r="E230" s="70">
        <f t="shared" si="7"/>
        <v>0</v>
      </c>
      <c r="F230" s="70">
        <v>6.73</v>
      </c>
      <c r="G230" s="17">
        <f t="shared" si="8"/>
        <v>0</v>
      </c>
      <c r="H230" s="70"/>
      <c r="I230" s="168"/>
      <c r="J230" s="75"/>
      <c r="K230" s="17">
        <f>ноя.23!K230+дек.23!H230-дек.23!G230</f>
        <v>-2718.92</v>
      </c>
      <c r="L230" s="11"/>
    </row>
    <row r="231" spans="1:12">
      <c r="A231" s="138"/>
      <c r="B231" s="145">
        <v>229</v>
      </c>
      <c r="C231" s="69">
        <v>1577</v>
      </c>
      <c r="D231" s="69">
        <v>1577</v>
      </c>
      <c r="E231" s="70">
        <f t="shared" si="7"/>
        <v>0</v>
      </c>
      <c r="F231" s="70">
        <v>6.73</v>
      </c>
      <c r="G231" s="17">
        <f t="shared" si="8"/>
        <v>0</v>
      </c>
      <c r="H231" s="70"/>
      <c r="I231" s="168"/>
      <c r="J231" s="75"/>
      <c r="K231" s="17">
        <f>ноя.23!K231+дек.23!H231-дек.23!G231</f>
        <v>-531.67000000000019</v>
      </c>
      <c r="L231" s="11"/>
    </row>
    <row r="232" spans="1:12">
      <c r="A232" s="138"/>
      <c r="B232" s="145">
        <v>230</v>
      </c>
      <c r="C232" s="69">
        <v>177</v>
      </c>
      <c r="D232" s="69">
        <v>177</v>
      </c>
      <c r="E232" s="70">
        <f t="shared" si="7"/>
        <v>0</v>
      </c>
      <c r="F232" s="70">
        <v>6.73</v>
      </c>
      <c r="G232" s="17">
        <f t="shared" si="8"/>
        <v>0</v>
      </c>
      <c r="H232" s="70"/>
      <c r="I232" s="168"/>
      <c r="J232" s="75"/>
      <c r="K232" s="17">
        <f>ноя.23!K232+дек.23!H232-дек.23!G232</f>
        <v>1315.5199999999998</v>
      </c>
      <c r="L232" s="11"/>
    </row>
    <row r="233" spans="1:12">
      <c r="A233" s="138"/>
      <c r="B233" s="145">
        <v>231</v>
      </c>
      <c r="C233" s="69"/>
      <c r="D233" s="69"/>
      <c r="E233" s="70">
        <f t="shared" si="7"/>
        <v>0</v>
      </c>
      <c r="F233" s="70">
        <v>6.73</v>
      </c>
      <c r="G233" s="17">
        <f t="shared" si="8"/>
        <v>0</v>
      </c>
      <c r="H233" s="70"/>
      <c r="I233" s="168"/>
      <c r="J233" s="75"/>
      <c r="K233" s="17">
        <f>ноя.23!K233+дек.23!H233-дек.23!G233</f>
        <v>0</v>
      </c>
      <c r="L233" s="11"/>
    </row>
    <row r="234" spans="1:12">
      <c r="A234" s="138"/>
      <c r="B234" s="145">
        <v>232</v>
      </c>
      <c r="C234" s="69">
        <v>268</v>
      </c>
      <c r="D234" s="69">
        <v>268</v>
      </c>
      <c r="E234" s="70">
        <f t="shared" si="7"/>
        <v>0</v>
      </c>
      <c r="F234" s="70">
        <v>6.73</v>
      </c>
      <c r="G234" s="17">
        <f t="shared" si="8"/>
        <v>0</v>
      </c>
      <c r="H234" s="70"/>
      <c r="I234" s="168"/>
      <c r="J234" s="75"/>
      <c r="K234" s="17">
        <f>ноя.23!K234+дек.23!H234-дек.23!G234</f>
        <v>-1796.91</v>
      </c>
      <c r="L234" s="11"/>
    </row>
    <row r="235" spans="1:12">
      <c r="A235" s="138"/>
      <c r="B235" s="145">
        <v>233</v>
      </c>
      <c r="C235" s="69"/>
      <c r="D235" s="69"/>
      <c r="E235" s="70">
        <f t="shared" si="7"/>
        <v>0</v>
      </c>
      <c r="F235" s="70">
        <v>6.73</v>
      </c>
      <c r="G235" s="17">
        <f t="shared" si="8"/>
        <v>0</v>
      </c>
      <c r="H235" s="70"/>
      <c r="I235" s="168"/>
      <c r="J235" s="75"/>
      <c r="K235" s="17">
        <f>ноя.23!K235+дек.23!H235-дек.23!G235</f>
        <v>0</v>
      </c>
      <c r="L235" s="11"/>
    </row>
    <row r="236" spans="1:12">
      <c r="A236" s="138"/>
      <c r="B236" s="145">
        <v>234</v>
      </c>
      <c r="C236" s="69"/>
      <c r="D236" s="69"/>
      <c r="E236" s="70">
        <f t="shared" si="7"/>
        <v>0</v>
      </c>
      <c r="F236" s="70">
        <v>6.73</v>
      </c>
      <c r="G236" s="17">
        <f t="shared" si="8"/>
        <v>0</v>
      </c>
      <c r="H236" s="70"/>
      <c r="I236" s="168"/>
      <c r="J236" s="75"/>
      <c r="K236" s="17">
        <f>ноя.23!K236+дек.23!H236-дек.23!G236</f>
        <v>0</v>
      </c>
      <c r="L236" s="11"/>
    </row>
    <row r="237" spans="1:12">
      <c r="A237" s="138"/>
      <c r="B237" s="145">
        <v>235</v>
      </c>
      <c r="C237" s="69"/>
      <c r="D237" s="69"/>
      <c r="E237" s="70">
        <f t="shared" si="7"/>
        <v>0</v>
      </c>
      <c r="F237" s="70">
        <v>6.73</v>
      </c>
      <c r="G237" s="17">
        <f t="shared" si="8"/>
        <v>0</v>
      </c>
      <c r="H237" s="70"/>
      <c r="I237" s="168"/>
      <c r="J237" s="75"/>
      <c r="K237" s="17">
        <f>ноя.23!K237+дек.23!H237-дек.23!G237</f>
        <v>0</v>
      </c>
      <c r="L237" s="11"/>
    </row>
    <row r="238" spans="1:12">
      <c r="A238" s="138"/>
      <c r="B238" s="145">
        <v>236</v>
      </c>
      <c r="C238" s="69"/>
      <c r="D238" s="69"/>
      <c r="E238" s="70">
        <f t="shared" si="7"/>
        <v>0</v>
      </c>
      <c r="F238" s="70">
        <v>6.73</v>
      </c>
      <c r="G238" s="17">
        <f t="shared" si="8"/>
        <v>0</v>
      </c>
      <c r="H238" s="70"/>
      <c r="I238" s="168"/>
      <c r="J238" s="75"/>
      <c r="K238" s="17">
        <f>ноя.23!K238+дек.23!H238-дек.23!G238</f>
        <v>0</v>
      </c>
      <c r="L238" s="11"/>
    </row>
    <row r="239" spans="1:12">
      <c r="A239" s="138"/>
      <c r="B239" s="145">
        <v>237</v>
      </c>
      <c r="C239" s="69"/>
      <c r="D239" s="69"/>
      <c r="E239" s="70">
        <f t="shared" si="7"/>
        <v>0</v>
      </c>
      <c r="F239" s="70">
        <v>6.73</v>
      </c>
      <c r="G239" s="17">
        <f t="shared" si="8"/>
        <v>0</v>
      </c>
      <c r="H239" s="70"/>
      <c r="I239" s="168"/>
      <c r="J239" s="75"/>
      <c r="K239" s="17">
        <f>ноя.23!K239+дек.23!H239-дек.23!G239</f>
        <v>0</v>
      </c>
      <c r="L239" s="11"/>
    </row>
    <row r="240" spans="1:12">
      <c r="A240" s="138"/>
      <c r="B240" s="145">
        <v>238</v>
      </c>
      <c r="C240" s="69"/>
      <c r="D240" s="69"/>
      <c r="E240" s="70">
        <f t="shared" si="7"/>
        <v>0</v>
      </c>
      <c r="F240" s="70">
        <v>6.73</v>
      </c>
      <c r="G240" s="17">
        <f t="shared" si="8"/>
        <v>0</v>
      </c>
      <c r="H240" s="70"/>
      <c r="I240" s="168"/>
      <c r="J240" s="75"/>
      <c r="K240" s="17">
        <f>ноя.23!K240+дек.23!H240-дек.23!G240</f>
        <v>0</v>
      </c>
      <c r="L240" s="11"/>
    </row>
    <row r="241" spans="1:12">
      <c r="A241" s="138"/>
      <c r="B241" s="145">
        <v>239</v>
      </c>
      <c r="C241" s="69"/>
      <c r="D241" s="69"/>
      <c r="E241" s="70">
        <f t="shared" si="7"/>
        <v>0</v>
      </c>
      <c r="F241" s="70">
        <v>6.73</v>
      </c>
      <c r="G241" s="17">
        <f t="shared" si="8"/>
        <v>0</v>
      </c>
      <c r="H241" s="70"/>
      <c r="I241" s="168"/>
      <c r="J241" s="75"/>
      <c r="K241" s="17">
        <f>ноя.23!K241+дек.23!H241-дек.23!G241</f>
        <v>0</v>
      </c>
      <c r="L241" s="11"/>
    </row>
    <row r="242" spans="1:12">
      <c r="A242" s="138"/>
      <c r="B242" s="145">
        <v>240</v>
      </c>
      <c r="C242" s="69"/>
      <c r="D242" s="69"/>
      <c r="E242" s="70">
        <f t="shared" si="7"/>
        <v>0</v>
      </c>
      <c r="F242" s="70">
        <v>6.73</v>
      </c>
      <c r="G242" s="17">
        <f t="shared" si="8"/>
        <v>0</v>
      </c>
      <c r="H242" s="70"/>
      <c r="I242" s="168"/>
      <c r="J242" s="75"/>
      <c r="K242" s="17">
        <f>ноя.23!K242+дек.23!H242-дек.23!G242</f>
        <v>0</v>
      </c>
      <c r="L242" s="11"/>
    </row>
    <row r="243" spans="1:12">
      <c r="A243" s="138"/>
      <c r="B243" s="145">
        <v>241</v>
      </c>
      <c r="C243" s="69"/>
      <c r="D243" s="69"/>
      <c r="E243" s="70">
        <f t="shared" si="7"/>
        <v>0</v>
      </c>
      <c r="F243" s="70">
        <v>6.73</v>
      </c>
      <c r="G243" s="17">
        <f t="shared" si="8"/>
        <v>0</v>
      </c>
      <c r="H243" s="70"/>
      <c r="I243" s="168"/>
      <c r="J243" s="75"/>
      <c r="K243" s="17">
        <f>ноя.23!K243+дек.23!H243-дек.23!G243</f>
        <v>0</v>
      </c>
      <c r="L243" s="11"/>
    </row>
    <row r="244" spans="1:12">
      <c r="A244" s="138"/>
      <c r="B244" s="145">
        <v>242</v>
      </c>
      <c r="C244" s="69">
        <v>41795</v>
      </c>
      <c r="D244" s="69">
        <v>43089</v>
      </c>
      <c r="E244" s="70">
        <f t="shared" si="7"/>
        <v>1294</v>
      </c>
      <c r="F244" s="70">
        <v>6.73</v>
      </c>
      <c r="G244" s="17">
        <f t="shared" si="8"/>
        <v>8708.6200000000008</v>
      </c>
      <c r="H244" s="70">
        <v>40000</v>
      </c>
      <c r="I244" s="168">
        <v>96126.106750000006</v>
      </c>
      <c r="J244" s="75">
        <v>45274</v>
      </c>
      <c r="K244" s="17">
        <f>ноя.23!K244+дек.23!H244-дек.23!G244</f>
        <v>29857.599999999991</v>
      </c>
      <c r="L244" s="11"/>
    </row>
    <row r="245" spans="1:12">
      <c r="A245" s="138"/>
      <c r="B245" s="145">
        <v>243</v>
      </c>
      <c r="C245" s="69">
        <v>24706</v>
      </c>
      <c r="D245" s="69">
        <v>24814</v>
      </c>
      <c r="E245" s="70">
        <f t="shared" si="7"/>
        <v>108</v>
      </c>
      <c r="F245" s="112">
        <v>4.71</v>
      </c>
      <c r="G245" s="17">
        <f t="shared" si="8"/>
        <v>508.68</v>
      </c>
      <c r="H245" s="70">
        <v>200</v>
      </c>
      <c r="I245" s="168">
        <v>646755</v>
      </c>
      <c r="J245" s="75">
        <v>45271</v>
      </c>
      <c r="K245" s="17">
        <f>ноя.23!K245+дек.23!H245-дек.23!G245</f>
        <v>-451.60999999999996</v>
      </c>
      <c r="L245" s="11"/>
    </row>
    <row r="246" spans="1:12">
      <c r="A246" s="138"/>
      <c r="B246" s="145">
        <v>244</v>
      </c>
      <c r="C246" s="69"/>
      <c r="D246" s="69"/>
      <c r="E246" s="70">
        <f t="shared" si="7"/>
        <v>0</v>
      </c>
      <c r="F246" s="70">
        <v>6.73</v>
      </c>
      <c r="G246" s="17">
        <f t="shared" si="8"/>
        <v>0</v>
      </c>
      <c r="H246" s="70"/>
      <c r="I246" s="168"/>
      <c r="J246" s="75"/>
      <c r="K246" s="17">
        <f>ноя.23!K246+дек.23!H246-дек.23!G246</f>
        <v>0</v>
      </c>
      <c r="L246" s="11"/>
    </row>
    <row r="247" spans="1:12">
      <c r="A247" s="138"/>
      <c r="B247" s="145">
        <v>245</v>
      </c>
      <c r="C247" s="69">
        <v>42029</v>
      </c>
      <c r="D247" s="69">
        <v>43197</v>
      </c>
      <c r="E247" s="70">
        <f t="shared" si="7"/>
        <v>1168</v>
      </c>
      <c r="F247" s="112">
        <v>4.71</v>
      </c>
      <c r="G247" s="17">
        <f t="shared" si="8"/>
        <v>5501.28</v>
      </c>
      <c r="H247" s="70">
        <v>17000</v>
      </c>
      <c r="I247" s="168">
        <v>668338.60767000006</v>
      </c>
      <c r="J247" s="75" t="s">
        <v>114</v>
      </c>
      <c r="K247" s="17">
        <f>ноя.23!K247+дек.23!H247-дек.23!G247</f>
        <v>-2208.329999999999</v>
      </c>
      <c r="L247" s="11"/>
    </row>
    <row r="248" spans="1:12">
      <c r="A248" s="138"/>
      <c r="B248" s="145">
        <v>246</v>
      </c>
      <c r="C248" s="69">
        <v>53959</v>
      </c>
      <c r="D248" s="69">
        <v>56275</v>
      </c>
      <c r="E248" s="70">
        <f t="shared" si="7"/>
        <v>2316</v>
      </c>
      <c r="F248" s="112">
        <v>4.71</v>
      </c>
      <c r="G248" s="17">
        <f t="shared" si="8"/>
        <v>10908.36</v>
      </c>
      <c r="H248" s="70">
        <v>12000</v>
      </c>
      <c r="I248" s="168">
        <v>288231</v>
      </c>
      <c r="J248" s="75">
        <v>45266</v>
      </c>
      <c r="K248" s="17">
        <f>ноя.23!K248+дек.23!H248-дек.23!G248</f>
        <v>-12880.980000000001</v>
      </c>
      <c r="L248" s="11"/>
    </row>
    <row r="249" spans="1:12">
      <c r="A249" s="138"/>
      <c r="B249" s="145">
        <v>247</v>
      </c>
      <c r="C249" s="69">
        <v>5</v>
      </c>
      <c r="D249" s="69">
        <v>5</v>
      </c>
      <c r="E249" s="70">
        <f t="shared" si="7"/>
        <v>0</v>
      </c>
      <c r="F249" s="70">
        <v>6.73</v>
      </c>
      <c r="G249" s="17">
        <f t="shared" si="8"/>
        <v>0</v>
      </c>
      <c r="H249" s="70"/>
      <c r="I249" s="168"/>
      <c r="J249" s="75"/>
      <c r="K249" s="17">
        <f>ноя.23!K249+дек.23!H249-дек.23!G249</f>
        <v>-26.92</v>
      </c>
      <c r="L249" s="11"/>
    </row>
    <row r="250" spans="1:12">
      <c r="A250" s="138"/>
      <c r="B250" s="145">
        <v>248</v>
      </c>
      <c r="C250" s="69"/>
      <c r="D250" s="69"/>
      <c r="E250" s="70">
        <f t="shared" si="7"/>
        <v>0</v>
      </c>
      <c r="F250" s="70">
        <v>6.73</v>
      </c>
      <c r="G250" s="17">
        <f t="shared" si="8"/>
        <v>0</v>
      </c>
      <c r="H250" s="70"/>
      <c r="I250" s="168"/>
      <c r="J250" s="75"/>
      <c r="K250" s="17">
        <f>ноя.23!K250+дек.23!H250-дек.23!G250</f>
        <v>0</v>
      </c>
      <c r="L250" s="11"/>
    </row>
    <row r="251" spans="1:12">
      <c r="A251" s="138"/>
      <c r="B251" s="145">
        <v>249</v>
      </c>
      <c r="C251" s="69">
        <v>27949</v>
      </c>
      <c r="D251" s="69">
        <v>28591</v>
      </c>
      <c r="E251" s="70">
        <f t="shared" si="7"/>
        <v>642</v>
      </c>
      <c r="F251" s="112">
        <v>0</v>
      </c>
      <c r="G251" s="17">
        <f t="shared" si="8"/>
        <v>0</v>
      </c>
      <c r="H251" s="70"/>
      <c r="I251" s="168"/>
      <c r="J251" s="75"/>
      <c r="K251" s="17">
        <f>ноя.23!K251+дек.23!H251-дек.23!G251</f>
        <v>0</v>
      </c>
      <c r="L251" s="11"/>
    </row>
    <row r="252" spans="1:12">
      <c r="A252" s="138"/>
      <c r="B252" s="145">
        <v>250</v>
      </c>
      <c r="C252" s="69">
        <v>6</v>
      </c>
      <c r="D252" s="69">
        <v>6</v>
      </c>
      <c r="E252" s="70">
        <f t="shared" si="7"/>
        <v>0</v>
      </c>
      <c r="F252" s="70">
        <v>6.73</v>
      </c>
      <c r="G252" s="17">
        <f t="shared" si="8"/>
        <v>0</v>
      </c>
      <c r="H252" s="70"/>
      <c r="I252" s="168"/>
      <c r="J252" s="75"/>
      <c r="K252" s="17">
        <f>ноя.23!K252+дек.23!H252-дек.23!G252</f>
        <v>-33.650000000000006</v>
      </c>
      <c r="L252" s="11"/>
    </row>
    <row r="253" spans="1:12">
      <c r="A253" s="77"/>
      <c r="B253" s="145">
        <v>251</v>
      </c>
      <c r="C253" s="69">
        <v>36046</v>
      </c>
      <c r="D253" s="69">
        <v>37532</v>
      </c>
      <c r="E253" s="70">
        <f t="shared" si="7"/>
        <v>1486</v>
      </c>
      <c r="F253" s="112">
        <v>4.71</v>
      </c>
      <c r="G253" s="17">
        <f t="shared" si="8"/>
        <v>6999.06</v>
      </c>
      <c r="H253" s="70">
        <v>10000</v>
      </c>
      <c r="I253" s="168">
        <v>48035</v>
      </c>
      <c r="J253" s="75">
        <v>45287</v>
      </c>
      <c r="K253" s="17">
        <f>ноя.23!K253+дек.23!H253-дек.23!G253</f>
        <v>3987.5400000000018</v>
      </c>
      <c r="L253" s="11"/>
    </row>
    <row r="254" spans="1:12">
      <c r="A254" s="138"/>
      <c r="B254" s="145">
        <v>252</v>
      </c>
      <c r="C254" s="69">
        <v>110</v>
      </c>
      <c r="D254" s="69">
        <v>110</v>
      </c>
      <c r="E254" s="70">
        <f t="shared" si="7"/>
        <v>0</v>
      </c>
      <c r="F254" s="70">
        <v>6.73</v>
      </c>
      <c r="G254" s="17">
        <f t="shared" si="8"/>
        <v>0</v>
      </c>
      <c r="H254" s="70"/>
      <c r="I254" s="168"/>
      <c r="J254" s="75"/>
      <c r="K254" s="17">
        <f>ноя.23!K254+дек.23!H254-дек.23!G254</f>
        <v>-733.57</v>
      </c>
      <c r="L254" s="11"/>
    </row>
    <row r="255" spans="1:12">
      <c r="A255" s="138"/>
      <c r="B255" s="145">
        <v>253</v>
      </c>
      <c r="C255" s="69">
        <v>169</v>
      </c>
      <c r="D255" s="69">
        <v>169</v>
      </c>
      <c r="E255" s="70">
        <f t="shared" si="7"/>
        <v>0</v>
      </c>
      <c r="F255" s="70">
        <v>6.73</v>
      </c>
      <c r="G255" s="17">
        <f t="shared" si="8"/>
        <v>0</v>
      </c>
      <c r="H255" s="70"/>
      <c r="I255" s="168"/>
      <c r="J255" s="75"/>
      <c r="K255" s="17">
        <f>ноя.23!K255+дек.23!H255-дек.23!G255</f>
        <v>-1110.45</v>
      </c>
      <c r="L255" s="11"/>
    </row>
    <row r="256" spans="1:12">
      <c r="A256" s="138"/>
      <c r="B256" s="145">
        <v>254</v>
      </c>
      <c r="C256" s="69"/>
      <c r="D256" s="69"/>
      <c r="E256" s="70">
        <f t="shared" si="7"/>
        <v>0</v>
      </c>
      <c r="F256" s="70">
        <v>6.73</v>
      </c>
      <c r="G256" s="17">
        <f t="shared" si="8"/>
        <v>0</v>
      </c>
      <c r="H256" s="70"/>
      <c r="I256" s="168"/>
      <c r="J256" s="75"/>
      <c r="K256" s="17">
        <f>ноя.23!K256+дек.23!H256-дек.23!G256</f>
        <v>0</v>
      </c>
      <c r="L256" s="11"/>
    </row>
    <row r="257" spans="1:12">
      <c r="A257" s="138"/>
      <c r="B257" s="145">
        <v>256</v>
      </c>
      <c r="C257" s="69">
        <v>1182</v>
      </c>
      <c r="D257" s="69">
        <v>1182</v>
      </c>
      <c r="E257" s="70">
        <f t="shared" si="7"/>
        <v>0</v>
      </c>
      <c r="F257" s="70">
        <v>6.73</v>
      </c>
      <c r="G257" s="17">
        <f t="shared" si="8"/>
        <v>0</v>
      </c>
      <c r="H257" s="70"/>
      <c r="I257" s="168"/>
      <c r="J257" s="75"/>
      <c r="K257" s="17">
        <f>ноя.23!K257+дек.23!H257-дек.23!G257</f>
        <v>-427.94000000000068</v>
      </c>
      <c r="L257" s="11"/>
    </row>
    <row r="258" spans="1:12">
      <c r="A258" s="138"/>
      <c r="B258" s="145">
        <v>258</v>
      </c>
      <c r="C258" s="69">
        <v>2023</v>
      </c>
      <c r="D258" s="69">
        <v>2229</v>
      </c>
      <c r="E258" s="70">
        <f t="shared" si="7"/>
        <v>206</v>
      </c>
      <c r="F258" s="141">
        <v>4.71</v>
      </c>
      <c r="G258" s="17">
        <f t="shared" si="8"/>
        <v>970.26</v>
      </c>
      <c r="H258" s="70"/>
      <c r="I258" s="168"/>
      <c r="J258" s="75"/>
      <c r="K258" s="17">
        <f>ноя.23!K258+дек.23!H258-дек.23!G258</f>
        <v>-5959.1</v>
      </c>
      <c r="L258" s="11"/>
    </row>
    <row r="259" spans="1:12">
      <c r="A259" s="138"/>
      <c r="B259" s="145">
        <v>259</v>
      </c>
      <c r="C259" s="69"/>
      <c r="D259" s="69"/>
      <c r="E259" s="70">
        <f t="shared" si="7"/>
        <v>0</v>
      </c>
      <c r="F259" s="70">
        <v>6.73</v>
      </c>
      <c r="G259" s="17">
        <f t="shared" si="8"/>
        <v>0</v>
      </c>
      <c r="H259" s="70"/>
      <c r="I259" s="168"/>
      <c r="J259" s="75"/>
      <c r="K259" s="17">
        <f>ноя.23!K259+дек.23!H259-дек.23!G259</f>
        <v>0</v>
      </c>
      <c r="L259" s="11"/>
    </row>
    <row r="260" spans="1:12">
      <c r="A260" s="138"/>
      <c r="B260" s="145">
        <v>260</v>
      </c>
      <c r="C260" s="69">
        <v>68</v>
      </c>
      <c r="D260" s="69">
        <v>68</v>
      </c>
      <c r="E260" s="70">
        <f t="shared" si="7"/>
        <v>0</v>
      </c>
      <c r="F260" s="70">
        <v>6.73</v>
      </c>
      <c r="G260" s="17">
        <f t="shared" si="8"/>
        <v>0</v>
      </c>
      <c r="H260" s="70"/>
      <c r="I260" s="168"/>
      <c r="J260" s="75"/>
      <c r="K260" s="17">
        <f>ноя.23!K260+дек.23!H260-дек.23!G260</f>
        <v>585.5100000000001</v>
      </c>
      <c r="L260" s="11"/>
    </row>
    <row r="261" spans="1:12">
      <c r="A261" s="138"/>
      <c r="B261" s="145">
        <v>261</v>
      </c>
      <c r="C261" s="69"/>
      <c r="D261" s="69"/>
      <c r="E261" s="70">
        <f t="shared" si="7"/>
        <v>0</v>
      </c>
      <c r="F261" s="70">
        <v>6.73</v>
      </c>
      <c r="G261" s="17">
        <f t="shared" si="8"/>
        <v>0</v>
      </c>
      <c r="H261" s="70"/>
      <c r="I261" s="168"/>
      <c r="J261" s="75"/>
      <c r="K261" s="17">
        <f>ноя.23!K261+дек.23!H261-дек.23!G261</f>
        <v>0</v>
      </c>
      <c r="L261" s="11"/>
    </row>
    <row r="262" spans="1:12">
      <c r="A262" s="138"/>
      <c r="B262" s="145">
        <v>262</v>
      </c>
      <c r="C262" s="69"/>
      <c r="D262" s="69"/>
      <c r="E262" s="70">
        <f t="shared" si="7"/>
        <v>0</v>
      </c>
      <c r="F262" s="70">
        <v>6.73</v>
      </c>
      <c r="G262" s="17">
        <f t="shared" si="8"/>
        <v>0</v>
      </c>
      <c r="H262" s="70"/>
      <c r="I262" s="168"/>
      <c r="J262" s="75"/>
      <c r="K262" s="17">
        <f>ноя.23!K262+дек.23!H262-дек.23!G262</f>
        <v>0</v>
      </c>
      <c r="L262" s="11"/>
    </row>
    <row r="263" spans="1:12">
      <c r="A263" s="138"/>
      <c r="B263" s="145">
        <v>263</v>
      </c>
      <c r="C263" s="69"/>
      <c r="D263" s="69"/>
      <c r="E263" s="70">
        <f t="shared" si="7"/>
        <v>0</v>
      </c>
      <c r="F263" s="70">
        <v>6.73</v>
      </c>
      <c r="G263" s="17">
        <f t="shared" si="8"/>
        <v>0</v>
      </c>
      <c r="H263" s="70"/>
      <c r="I263" s="168"/>
      <c r="J263" s="75"/>
      <c r="K263" s="17">
        <f>ноя.23!K263+дек.23!H263-дек.23!G263</f>
        <v>0</v>
      </c>
      <c r="L263" s="11"/>
    </row>
    <row r="264" spans="1:12">
      <c r="A264" s="138"/>
      <c r="B264" s="145">
        <v>264</v>
      </c>
      <c r="C264" s="69"/>
      <c r="D264" s="69"/>
      <c r="E264" s="70">
        <f t="shared" si="7"/>
        <v>0</v>
      </c>
      <c r="F264" s="70">
        <v>6.73</v>
      </c>
      <c r="G264" s="17">
        <f t="shared" si="8"/>
        <v>0</v>
      </c>
      <c r="H264" s="70"/>
      <c r="I264" s="168"/>
      <c r="J264" s="75"/>
      <c r="K264" s="17">
        <f>ноя.23!K264+дек.23!H264-дек.23!G264</f>
        <v>0</v>
      </c>
      <c r="L264" s="11"/>
    </row>
    <row r="265" spans="1:12">
      <c r="A265" s="138"/>
      <c r="B265" s="145">
        <v>265</v>
      </c>
      <c r="C265" s="69">
        <v>455</v>
      </c>
      <c r="D265" s="69">
        <v>455</v>
      </c>
      <c r="E265" s="70">
        <f t="shared" si="7"/>
        <v>0</v>
      </c>
      <c r="F265" s="70">
        <v>6.73</v>
      </c>
      <c r="G265" s="17">
        <f t="shared" si="8"/>
        <v>0</v>
      </c>
      <c r="H265" s="70"/>
      <c r="I265" s="168"/>
      <c r="J265" s="75"/>
      <c r="K265" s="17">
        <f>ноя.23!K265+дек.23!H265-дек.23!G265</f>
        <v>-2503.56</v>
      </c>
      <c r="L265" s="11"/>
    </row>
    <row r="266" spans="1:12">
      <c r="A266" s="138"/>
      <c r="B266" s="145">
        <v>266</v>
      </c>
      <c r="C266" s="69">
        <v>14993</v>
      </c>
      <c r="D266" s="69">
        <v>16102</v>
      </c>
      <c r="E266" s="70">
        <f t="shared" si="7"/>
        <v>1109</v>
      </c>
      <c r="F266" s="112">
        <v>4.71</v>
      </c>
      <c r="G266" s="17">
        <f t="shared" si="8"/>
        <v>5223.3900000000003</v>
      </c>
      <c r="H266" s="70">
        <v>5000</v>
      </c>
      <c r="I266" s="168">
        <v>613132</v>
      </c>
      <c r="J266" s="75">
        <v>45271</v>
      </c>
      <c r="K266" s="17">
        <f>ноя.23!K266+дек.23!H266-дек.23!G266</f>
        <v>-3172.5299999999997</v>
      </c>
      <c r="L266" s="11"/>
    </row>
    <row r="267" spans="1:12">
      <c r="A267" s="27"/>
      <c r="B267" s="145">
        <v>267</v>
      </c>
      <c r="C267" s="69">
        <v>1349</v>
      </c>
      <c r="D267" s="69">
        <v>1354</v>
      </c>
      <c r="E267" s="70">
        <f t="shared" si="7"/>
        <v>5</v>
      </c>
      <c r="F267" s="70">
        <v>6.73</v>
      </c>
      <c r="G267" s="17">
        <f t="shared" si="8"/>
        <v>33.650000000000006</v>
      </c>
      <c r="H267" s="70"/>
      <c r="I267" s="168"/>
      <c r="J267" s="75"/>
      <c r="K267" s="17">
        <f>ноя.23!K267+дек.23!H267-дек.23!G267</f>
        <v>-2145.6800000000007</v>
      </c>
      <c r="L267" s="11"/>
    </row>
    <row r="268" spans="1:12">
      <c r="A268" s="138"/>
      <c r="B268" s="145">
        <v>268</v>
      </c>
      <c r="C268" s="69">
        <v>93988</v>
      </c>
      <c r="D268" s="69">
        <v>94544</v>
      </c>
      <c r="E268" s="70">
        <f t="shared" ref="E268:E332" si="9">D268-C268</f>
        <v>556</v>
      </c>
      <c r="F268" s="112">
        <v>4.71</v>
      </c>
      <c r="G268" s="17">
        <f t="shared" si="8"/>
        <v>2618.7599999999998</v>
      </c>
      <c r="H268" s="70">
        <v>6000</v>
      </c>
      <c r="I268" s="168">
        <v>800255.55156000005</v>
      </c>
      <c r="J268" s="75" t="s">
        <v>116</v>
      </c>
      <c r="K268" s="17">
        <f>ноя.23!K268+дек.23!H268-дек.23!G268</f>
        <v>8061.4699999999993</v>
      </c>
      <c r="L268" s="11"/>
    </row>
    <row r="269" spans="1:12">
      <c r="A269" s="138"/>
      <c r="B269" s="145">
        <v>269</v>
      </c>
      <c r="C269" s="69">
        <v>125</v>
      </c>
      <c r="D269" s="69">
        <v>125</v>
      </c>
      <c r="E269" s="70">
        <f t="shared" si="9"/>
        <v>0</v>
      </c>
      <c r="F269" s="70">
        <v>6.73</v>
      </c>
      <c r="G269" s="17">
        <f t="shared" ref="G269:G334" si="10">F269*E269</f>
        <v>0</v>
      </c>
      <c r="H269" s="70"/>
      <c r="I269" s="168"/>
      <c r="J269" s="75"/>
      <c r="K269" s="17">
        <f>ноя.23!K269+дек.23!H269-дек.23!G269</f>
        <v>-6.73</v>
      </c>
      <c r="L269" s="11"/>
    </row>
    <row r="270" spans="1:12">
      <c r="A270" s="138"/>
      <c r="B270" s="145">
        <v>270</v>
      </c>
      <c r="C270" s="69">
        <v>8477</v>
      </c>
      <c r="D270" s="69">
        <v>9458</v>
      </c>
      <c r="E270" s="70">
        <f t="shared" si="9"/>
        <v>981</v>
      </c>
      <c r="F270" s="70">
        <v>6.73</v>
      </c>
      <c r="G270" s="17">
        <f t="shared" si="10"/>
        <v>6602.13</v>
      </c>
      <c r="H270" s="70"/>
      <c r="I270" s="168"/>
      <c r="J270" s="75"/>
      <c r="K270" s="17">
        <f>ноя.23!K270+дек.23!H270-дек.23!G270</f>
        <v>-32208.220000000005</v>
      </c>
      <c r="L270" s="11"/>
    </row>
    <row r="271" spans="1:12">
      <c r="A271" s="138"/>
      <c r="B271" s="145">
        <v>272</v>
      </c>
      <c r="C271" s="69"/>
      <c r="D271" s="69"/>
      <c r="E271" s="70">
        <f t="shared" si="9"/>
        <v>0</v>
      </c>
      <c r="F271" s="70">
        <v>6.73</v>
      </c>
      <c r="G271" s="17">
        <f t="shared" si="10"/>
        <v>0</v>
      </c>
      <c r="H271" s="70"/>
      <c r="I271" s="168"/>
      <c r="J271" s="75"/>
      <c r="K271" s="17">
        <f>ноя.23!K271+дек.23!H271-дек.23!G271</f>
        <v>0</v>
      </c>
      <c r="L271" s="11"/>
    </row>
    <row r="272" spans="1:12">
      <c r="A272" s="138"/>
      <c r="B272" s="145">
        <v>273</v>
      </c>
      <c r="C272" s="69">
        <v>24747</v>
      </c>
      <c r="D272" s="69">
        <v>27266</v>
      </c>
      <c r="E272" s="70">
        <f t="shared" si="9"/>
        <v>2519</v>
      </c>
      <c r="F272" s="70">
        <v>6.73</v>
      </c>
      <c r="G272" s="17">
        <f t="shared" si="10"/>
        <v>16952.870000000003</v>
      </c>
      <c r="H272" s="70"/>
      <c r="I272" s="168"/>
      <c r="J272" s="75"/>
      <c r="K272" s="17">
        <f>ноя.23!K272+дек.23!H272-дек.23!G272</f>
        <v>-128455.51000000001</v>
      </c>
      <c r="L272" s="11"/>
    </row>
    <row r="273" spans="1:12">
      <c r="A273" s="138"/>
      <c r="B273" s="145">
        <v>274</v>
      </c>
      <c r="C273" s="69">
        <v>66335</v>
      </c>
      <c r="D273" s="69">
        <v>69813</v>
      </c>
      <c r="E273" s="70">
        <f t="shared" si="9"/>
        <v>3478</v>
      </c>
      <c r="F273" s="112">
        <v>4.71</v>
      </c>
      <c r="G273" s="17">
        <f t="shared" si="10"/>
        <v>16381.38</v>
      </c>
      <c r="H273" s="70">
        <v>25947.39</v>
      </c>
      <c r="I273" s="168">
        <v>117819</v>
      </c>
      <c r="J273" s="75">
        <v>45268</v>
      </c>
      <c r="K273" s="17">
        <f>ноя.23!K273+дек.23!H273-дек.23!G273</f>
        <v>2322.0300000000043</v>
      </c>
      <c r="L273" s="11"/>
    </row>
    <row r="274" spans="1:12">
      <c r="A274" s="138"/>
      <c r="B274" s="145">
        <v>275</v>
      </c>
      <c r="C274" s="69">
        <v>5305</v>
      </c>
      <c r="D274" s="69">
        <v>5305</v>
      </c>
      <c r="E274" s="70">
        <f t="shared" si="9"/>
        <v>0</v>
      </c>
      <c r="F274" s="112">
        <v>4.71</v>
      </c>
      <c r="G274" s="17">
        <f t="shared" si="10"/>
        <v>0</v>
      </c>
      <c r="H274" s="70"/>
      <c r="I274" s="168"/>
      <c r="J274" s="75"/>
      <c r="K274" s="17">
        <f>ноя.23!K274+дек.23!H274-дек.23!G274</f>
        <v>10200</v>
      </c>
      <c r="L274" s="11"/>
    </row>
    <row r="275" spans="1:12">
      <c r="A275" s="138"/>
      <c r="B275" s="145">
        <v>276</v>
      </c>
      <c r="C275" s="69">
        <v>84955</v>
      </c>
      <c r="D275" s="69">
        <v>86700</v>
      </c>
      <c r="E275" s="70">
        <f t="shared" si="9"/>
        <v>1745</v>
      </c>
      <c r="F275" s="112">
        <v>4.71</v>
      </c>
      <c r="G275" s="17">
        <f t="shared" si="10"/>
        <v>8218.9500000000007</v>
      </c>
      <c r="H275" s="70">
        <v>25000</v>
      </c>
      <c r="I275" s="168">
        <v>135201</v>
      </c>
      <c r="J275" s="75">
        <v>45290</v>
      </c>
      <c r="K275" s="17">
        <f>ноя.23!K275+дек.23!H275-дек.23!G275</f>
        <v>111169.41</v>
      </c>
      <c r="L275" s="11"/>
    </row>
    <row r="276" spans="1:12">
      <c r="A276" s="138"/>
      <c r="B276" s="145">
        <v>277</v>
      </c>
      <c r="C276" s="69"/>
      <c r="D276" s="69"/>
      <c r="E276" s="70">
        <f t="shared" si="9"/>
        <v>0</v>
      </c>
      <c r="F276" s="70">
        <v>6.73</v>
      </c>
      <c r="G276" s="17">
        <f t="shared" si="10"/>
        <v>0</v>
      </c>
      <c r="H276" s="70"/>
      <c r="I276" s="168"/>
      <c r="J276" s="75"/>
      <c r="K276" s="17">
        <f>ноя.23!K276+дек.23!H276-дек.23!G276</f>
        <v>0</v>
      </c>
      <c r="L276" s="11"/>
    </row>
    <row r="277" spans="1:12">
      <c r="A277" s="138"/>
      <c r="B277" s="145">
        <v>278</v>
      </c>
      <c r="C277" s="69">
        <v>30681</v>
      </c>
      <c r="D277" s="69">
        <v>30999</v>
      </c>
      <c r="E277" s="70">
        <f t="shared" si="9"/>
        <v>318</v>
      </c>
      <c r="F277" s="70">
        <v>6.73</v>
      </c>
      <c r="G277" s="17">
        <f t="shared" si="10"/>
        <v>2140.1400000000003</v>
      </c>
      <c r="H277" s="70">
        <v>8314</v>
      </c>
      <c r="I277" s="168">
        <v>129054</v>
      </c>
      <c r="J277" s="75">
        <v>45290</v>
      </c>
      <c r="K277" s="17">
        <f>ноя.23!K277+дек.23!H277-дек.23!G277</f>
        <v>2393.2099999999982</v>
      </c>
      <c r="L277" s="11"/>
    </row>
    <row r="278" spans="1:12">
      <c r="A278" s="138"/>
      <c r="B278" s="146" t="s">
        <v>28</v>
      </c>
      <c r="C278" s="69">
        <v>24836</v>
      </c>
      <c r="D278" s="69">
        <v>24836</v>
      </c>
      <c r="E278" s="70">
        <f t="shared" si="9"/>
        <v>0</v>
      </c>
      <c r="F278" s="70">
        <v>6.73</v>
      </c>
      <c r="G278" s="17">
        <f t="shared" si="10"/>
        <v>0</v>
      </c>
      <c r="H278" s="70"/>
      <c r="I278" s="168"/>
      <c r="J278" s="75"/>
      <c r="K278" s="17">
        <f>ноя.23!K278+дек.23!H278-дек.23!G278</f>
        <v>-235.55</v>
      </c>
      <c r="L278" s="11"/>
    </row>
    <row r="279" spans="1:12">
      <c r="A279" s="138"/>
      <c r="B279" s="145" t="s">
        <v>29</v>
      </c>
      <c r="C279" s="69">
        <v>48221</v>
      </c>
      <c r="D279" s="69">
        <v>48676</v>
      </c>
      <c r="E279" s="70">
        <f t="shared" si="9"/>
        <v>455</v>
      </c>
      <c r="F279" s="112">
        <v>4.71</v>
      </c>
      <c r="G279" s="17">
        <f t="shared" si="10"/>
        <v>2143.0500000000002</v>
      </c>
      <c r="H279" s="70"/>
      <c r="I279" s="168"/>
      <c r="J279" s="75"/>
      <c r="K279" s="17">
        <f>ноя.23!K279+дек.23!H279-дек.23!G279</f>
        <v>-9357.16</v>
      </c>
      <c r="L279" s="11"/>
    </row>
    <row r="280" spans="1:12" s="64" customFormat="1">
      <c r="A280" s="172"/>
      <c r="B280" s="171">
        <v>280</v>
      </c>
      <c r="C280" s="69">
        <v>8054</v>
      </c>
      <c r="D280" s="69">
        <v>10274</v>
      </c>
      <c r="E280" s="70">
        <f t="shared" si="9"/>
        <v>2220</v>
      </c>
      <c r="F280" s="71">
        <v>6.73</v>
      </c>
      <c r="G280" s="70">
        <f t="shared" si="10"/>
        <v>14940.6</v>
      </c>
      <c r="H280" s="70"/>
      <c r="I280" s="171"/>
      <c r="J280" s="75"/>
      <c r="K280" s="70">
        <f>ноя.23!K280+дек.23!H280-дек.23!G280</f>
        <v>-61707.37</v>
      </c>
      <c r="L280" s="67"/>
    </row>
    <row r="281" spans="1:12">
      <c r="A281" s="138"/>
      <c r="B281" s="145">
        <v>281</v>
      </c>
      <c r="C281" s="69">
        <v>22659</v>
      </c>
      <c r="D281" s="69">
        <v>23566</v>
      </c>
      <c r="E281" s="70">
        <f t="shared" si="9"/>
        <v>907</v>
      </c>
      <c r="F281" s="70">
        <v>6.73</v>
      </c>
      <c r="G281" s="17">
        <f t="shared" si="10"/>
        <v>6104.1100000000006</v>
      </c>
      <c r="H281" s="70">
        <v>2000</v>
      </c>
      <c r="I281" s="168">
        <v>109870</v>
      </c>
      <c r="J281" s="75">
        <v>45268</v>
      </c>
      <c r="K281" s="17">
        <f>ноя.23!K281+дек.23!H281-дек.23!G281</f>
        <v>3602.9699999999975</v>
      </c>
      <c r="L281" s="11"/>
    </row>
    <row r="282" spans="1:12">
      <c r="A282" s="138"/>
      <c r="B282" s="145">
        <v>282</v>
      </c>
      <c r="C282" s="69">
        <v>577</v>
      </c>
      <c r="D282" s="69">
        <v>577</v>
      </c>
      <c r="E282" s="70">
        <f t="shared" si="9"/>
        <v>0</v>
      </c>
      <c r="F282" s="70">
        <v>6.73</v>
      </c>
      <c r="G282" s="17">
        <f t="shared" si="10"/>
        <v>0</v>
      </c>
      <c r="H282" s="70"/>
      <c r="I282" s="168"/>
      <c r="J282" s="75"/>
      <c r="K282" s="17">
        <f>ноя.23!K282+дек.23!H282-дек.23!G282</f>
        <v>0</v>
      </c>
      <c r="L282" s="11"/>
    </row>
    <row r="283" spans="1:12">
      <c r="A283" s="138"/>
      <c r="B283" s="145">
        <v>283</v>
      </c>
      <c r="C283" s="69">
        <v>3582</v>
      </c>
      <c r="D283" s="69">
        <v>3582</v>
      </c>
      <c r="E283" s="70">
        <f t="shared" si="9"/>
        <v>0</v>
      </c>
      <c r="F283" s="70">
        <v>6.73</v>
      </c>
      <c r="G283" s="17">
        <f t="shared" si="10"/>
        <v>0</v>
      </c>
      <c r="H283" s="70"/>
      <c r="I283" s="168"/>
      <c r="J283" s="75"/>
      <c r="K283" s="17">
        <f>ноя.23!K283+дек.23!H283-дек.23!G283</f>
        <v>-7.5200000000000777</v>
      </c>
      <c r="L283" s="11"/>
    </row>
    <row r="284" spans="1:12">
      <c r="A284" s="138"/>
      <c r="B284" s="145">
        <v>284</v>
      </c>
      <c r="C284" s="69">
        <v>5648</v>
      </c>
      <c r="D284" s="69">
        <v>5672</v>
      </c>
      <c r="E284" s="70">
        <f t="shared" si="9"/>
        <v>24</v>
      </c>
      <c r="F284" s="70">
        <v>6.73</v>
      </c>
      <c r="G284" s="17">
        <f t="shared" si="10"/>
        <v>161.52000000000001</v>
      </c>
      <c r="H284" s="70">
        <v>6100</v>
      </c>
      <c r="I284" s="168">
        <v>152019</v>
      </c>
      <c r="J284" s="75">
        <v>45274</v>
      </c>
      <c r="K284" s="17">
        <f>ноя.23!K284+дек.23!H284-дек.23!G284</f>
        <v>-2083.6800000000017</v>
      </c>
      <c r="L284" s="11"/>
    </row>
    <row r="285" spans="1:12">
      <c r="A285" s="138"/>
      <c r="B285" s="145">
        <v>285</v>
      </c>
      <c r="C285" s="69">
        <v>83691</v>
      </c>
      <c r="D285" s="69">
        <v>85905</v>
      </c>
      <c r="E285" s="70">
        <f t="shared" si="9"/>
        <v>2214</v>
      </c>
      <c r="F285" s="70">
        <v>6.73</v>
      </c>
      <c r="G285" s="17">
        <f t="shared" si="10"/>
        <v>14900.220000000001</v>
      </c>
      <c r="H285" s="70">
        <v>21110</v>
      </c>
      <c r="I285" s="168">
        <v>490199.22476299998</v>
      </c>
      <c r="J285" s="75" t="s">
        <v>123</v>
      </c>
      <c r="K285" s="17">
        <f>ноя.23!K285+дек.23!H285-дек.23!G285</f>
        <v>779.16999999999098</v>
      </c>
      <c r="L285" s="11"/>
    </row>
    <row r="286" spans="1:12">
      <c r="A286" s="138"/>
      <c r="B286" s="145">
        <v>286</v>
      </c>
      <c r="C286" s="69">
        <v>100097</v>
      </c>
      <c r="D286" s="69">
        <v>101843</v>
      </c>
      <c r="E286" s="70">
        <f t="shared" si="9"/>
        <v>1746</v>
      </c>
      <c r="F286" s="112">
        <v>4.71</v>
      </c>
      <c r="G286" s="17">
        <f t="shared" si="10"/>
        <v>8223.66</v>
      </c>
      <c r="H286" s="70">
        <v>4931.37</v>
      </c>
      <c r="I286" s="168">
        <v>99931</v>
      </c>
      <c r="J286" s="75">
        <v>45289</v>
      </c>
      <c r="K286" s="17">
        <f>ноя.23!K286+дек.23!H286-дек.23!G286</f>
        <v>-8223.66</v>
      </c>
      <c r="L286" s="11"/>
    </row>
    <row r="287" spans="1:12">
      <c r="A287" s="138"/>
      <c r="B287" s="145">
        <v>287</v>
      </c>
      <c r="C287" s="69">
        <v>31424</v>
      </c>
      <c r="D287" s="69">
        <v>32245</v>
      </c>
      <c r="E287" s="70">
        <f t="shared" si="9"/>
        <v>821</v>
      </c>
      <c r="F287" s="70">
        <v>6.73</v>
      </c>
      <c r="G287" s="17">
        <f t="shared" si="10"/>
        <v>5525.33</v>
      </c>
      <c r="H287" s="70">
        <v>5000</v>
      </c>
      <c r="I287" s="168">
        <v>733162</v>
      </c>
      <c r="J287" s="75">
        <v>45268</v>
      </c>
      <c r="K287" s="17">
        <f>ноя.23!K287+дек.23!H287-дек.23!G287</f>
        <v>22833.370000000003</v>
      </c>
      <c r="L287" s="11"/>
    </row>
    <row r="288" spans="1:12">
      <c r="A288" s="138"/>
      <c r="B288" s="145">
        <v>288</v>
      </c>
      <c r="C288" s="69">
        <v>52507</v>
      </c>
      <c r="D288" s="69">
        <v>53508</v>
      </c>
      <c r="E288" s="70">
        <f t="shared" si="9"/>
        <v>1001</v>
      </c>
      <c r="F288" s="70">
        <v>6.73</v>
      </c>
      <c r="G288" s="28">
        <f t="shared" si="10"/>
        <v>6736.7300000000005</v>
      </c>
      <c r="H288" s="70">
        <v>7000</v>
      </c>
      <c r="I288" s="168">
        <v>803360</v>
      </c>
      <c r="J288" s="75">
        <v>45275</v>
      </c>
      <c r="K288" s="17">
        <f>ноя.23!K288+дек.23!H288-дек.23!G288</f>
        <v>-1346.7400000000025</v>
      </c>
      <c r="L288" s="11"/>
    </row>
    <row r="289" spans="1:12">
      <c r="A289" s="138"/>
      <c r="B289" s="145">
        <v>289</v>
      </c>
      <c r="C289" s="69">
        <v>3397</v>
      </c>
      <c r="D289" s="69">
        <v>3427</v>
      </c>
      <c r="E289" s="70">
        <f t="shared" si="9"/>
        <v>30</v>
      </c>
      <c r="F289" s="70">
        <v>6.73</v>
      </c>
      <c r="G289" s="28">
        <f t="shared" si="10"/>
        <v>201.9</v>
      </c>
      <c r="H289" s="70">
        <v>300</v>
      </c>
      <c r="I289" s="168">
        <v>811089</v>
      </c>
      <c r="J289" s="75">
        <v>45275</v>
      </c>
      <c r="K289" s="17">
        <f>ноя.23!K289+дек.23!H289-дек.23!G289</f>
        <v>58.909999999999712</v>
      </c>
      <c r="L289" s="11"/>
    </row>
    <row r="290" spans="1:12">
      <c r="A290" s="138"/>
      <c r="B290" s="145">
        <v>290</v>
      </c>
      <c r="C290" s="69"/>
      <c r="D290" s="69"/>
      <c r="E290" s="70">
        <f t="shared" si="9"/>
        <v>0</v>
      </c>
      <c r="F290" s="70">
        <v>6.73</v>
      </c>
      <c r="G290" s="17">
        <f t="shared" si="10"/>
        <v>0</v>
      </c>
      <c r="H290" s="70"/>
      <c r="I290" s="168"/>
      <c r="J290" s="75"/>
      <c r="K290" s="17">
        <f>ноя.23!K290+дек.23!H290-дек.23!G290</f>
        <v>0</v>
      </c>
      <c r="L290" s="11"/>
    </row>
    <row r="291" spans="1:12">
      <c r="A291" s="138"/>
      <c r="B291" s="145">
        <v>291</v>
      </c>
      <c r="C291" s="69"/>
      <c r="D291" s="69"/>
      <c r="E291" s="70">
        <f t="shared" si="9"/>
        <v>0</v>
      </c>
      <c r="F291" s="70">
        <v>6.73</v>
      </c>
      <c r="G291" s="17">
        <f t="shared" si="10"/>
        <v>0</v>
      </c>
      <c r="H291" s="70"/>
      <c r="I291" s="168"/>
      <c r="J291" s="75"/>
      <c r="K291" s="17">
        <f>ноя.23!K291+дек.23!H291-дек.23!G291</f>
        <v>0</v>
      </c>
      <c r="L291" s="11"/>
    </row>
    <row r="292" spans="1:12">
      <c r="A292" s="138"/>
      <c r="B292" s="145">
        <v>292</v>
      </c>
      <c r="C292" s="69">
        <v>19455</v>
      </c>
      <c r="D292" s="69">
        <v>19489</v>
      </c>
      <c r="E292" s="70">
        <f t="shared" si="9"/>
        <v>34</v>
      </c>
      <c r="F292" s="112">
        <v>4.71</v>
      </c>
      <c r="G292" s="17">
        <f t="shared" si="10"/>
        <v>160.13999999999999</v>
      </c>
      <c r="H292" s="70"/>
      <c r="I292" s="168"/>
      <c r="J292" s="75"/>
      <c r="K292" s="17">
        <f>ноя.23!K292+дек.23!H292-дек.23!G292</f>
        <v>-667.87999999999954</v>
      </c>
      <c r="L292" s="11"/>
    </row>
    <row r="293" spans="1:12">
      <c r="A293" s="138"/>
      <c r="B293" s="145">
        <v>293</v>
      </c>
      <c r="C293" s="69"/>
      <c r="D293" s="69"/>
      <c r="E293" s="70">
        <f t="shared" si="9"/>
        <v>0</v>
      </c>
      <c r="F293" s="70">
        <v>6.73</v>
      </c>
      <c r="G293" s="17">
        <f t="shared" si="10"/>
        <v>0</v>
      </c>
      <c r="H293" s="70"/>
      <c r="I293" s="168"/>
      <c r="J293" s="75"/>
      <c r="K293" s="17">
        <f>ноя.23!K293+дек.23!H293-дек.23!G293</f>
        <v>0</v>
      </c>
      <c r="L293" s="11"/>
    </row>
    <row r="294" spans="1:12">
      <c r="A294" s="138"/>
      <c r="B294" s="145">
        <v>294</v>
      </c>
      <c r="C294" s="69">
        <v>46018</v>
      </c>
      <c r="D294" s="69">
        <v>46166</v>
      </c>
      <c r="E294" s="70">
        <f t="shared" si="9"/>
        <v>148</v>
      </c>
      <c r="F294" s="70">
        <v>6.73</v>
      </c>
      <c r="G294" s="17">
        <f t="shared" si="10"/>
        <v>996.04000000000008</v>
      </c>
      <c r="H294" s="70">
        <v>5000</v>
      </c>
      <c r="I294" s="168">
        <v>712575</v>
      </c>
      <c r="J294" s="75">
        <v>45291</v>
      </c>
      <c r="K294" s="17">
        <f>ноя.23!K294+дек.23!H294-дек.23!G294</f>
        <v>5129.9599999999964</v>
      </c>
      <c r="L294" s="11"/>
    </row>
    <row r="295" spans="1:12">
      <c r="A295" s="138"/>
      <c r="B295" s="145">
        <v>295</v>
      </c>
      <c r="C295" s="69"/>
      <c r="D295" s="69"/>
      <c r="E295" s="70">
        <f t="shared" si="9"/>
        <v>0</v>
      </c>
      <c r="F295" s="70">
        <v>6.73</v>
      </c>
      <c r="G295" s="17">
        <f t="shared" si="10"/>
        <v>0</v>
      </c>
      <c r="H295" s="70"/>
      <c r="I295" s="168"/>
      <c r="J295" s="75"/>
      <c r="K295" s="17">
        <f>ноя.23!K295+дек.23!H295-дек.23!G295</f>
        <v>0</v>
      </c>
      <c r="L295" s="11"/>
    </row>
    <row r="296" spans="1:12">
      <c r="A296" s="138"/>
      <c r="B296" s="145">
        <v>296</v>
      </c>
      <c r="C296" s="69"/>
      <c r="D296" s="69"/>
      <c r="E296" s="70">
        <f t="shared" si="9"/>
        <v>0</v>
      </c>
      <c r="F296" s="70">
        <v>6.73</v>
      </c>
      <c r="G296" s="17">
        <f t="shared" si="10"/>
        <v>0</v>
      </c>
      <c r="H296" s="70"/>
      <c r="I296" s="168"/>
      <c r="J296" s="75"/>
      <c r="K296" s="17">
        <f>ноя.23!K296+дек.23!H296-дек.23!G296</f>
        <v>0</v>
      </c>
      <c r="L296" s="11"/>
    </row>
    <row r="297" spans="1:12">
      <c r="A297" s="138"/>
      <c r="B297" s="145">
        <v>297</v>
      </c>
      <c r="C297" s="69"/>
      <c r="D297" s="69"/>
      <c r="E297" s="70">
        <f t="shared" si="9"/>
        <v>0</v>
      </c>
      <c r="F297" s="70">
        <v>6.73</v>
      </c>
      <c r="G297" s="17">
        <f t="shared" si="10"/>
        <v>0</v>
      </c>
      <c r="H297" s="70"/>
      <c r="I297" s="168"/>
      <c r="J297" s="75"/>
      <c r="K297" s="17">
        <f>ноя.23!K297+дек.23!H297-дек.23!G297</f>
        <v>0</v>
      </c>
      <c r="L297" s="11"/>
    </row>
    <row r="298" spans="1:12">
      <c r="A298" s="138"/>
      <c r="B298" s="145">
        <v>298</v>
      </c>
      <c r="C298" s="69"/>
      <c r="D298" s="69"/>
      <c r="E298" s="70">
        <f t="shared" si="9"/>
        <v>0</v>
      </c>
      <c r="F298" s="70">
        <v>6.73</v>
      </c>
      <c r="G298" s="17">
        <f t="shared" si="10"/>
        <v>0</v>
      </c>
      <c r="H298" s="70"/>
      <c r="I298" s="168"/>
      <c r="J298" s="75"/>
      <c r="K298" s="17">
        <f>ноя.23!K298+дек.23!H298-дек.23!G298</f>
        <v>0</v>
      </c>
      <c r="L298" s="11"/>
    </row>
    <row r="299" spans="1:12">
      <c r="A299" s="138"/>
      <c r="B299" s="145">
        <v>299</v>
      </c>
      <c r="C299" s="69"/>
      <c r="D299" s="69"/>
      <c r="E299" s="70">
        <f t="shared" si="9"/>
        <v>0</v>
      </c>
      <c r="F299" s="70">
        <v>6.73</v>
      </c>
      <c r="G299" s="17">
        <f t="shared" si="10"/>
        <v>0</v>
      </c>
      <c r="H299" s="70"/>
      <c r="I299" s="168"/>
      <c r="J299" s="75"/>
      <c r="K299" s="17">
        <f>ноя.23!K299+дек.23!H299-дек.23!G299</f>
        <v>0</v>
      </c>
      <c r="L299" s="11"/>
    </row>
    <row r="300" spans="1:12">
      <c r="A300" s="138"/>
      <c r="B300" s="145">
        <v>300</v>
      </c>
      <c r="C300" s="69">
        <v>3527</v>
      </c>
      <c r="D300" s="69">
        <v>3527</v>
      </c>
      <c r="E300" s="70">
        <f t="shared" si="9"/>
        <v>0</v>
      </c>
      <c r="F300" s="70">
        <v>6.73</v>
      </c>
      <c r="G300" s="17">
        <f t="shared" si="10"/>
        <v>0</v>
      </c>
      <c r="H300" s="70"/>
      <c r="I300" s="168"/>
      <c r="J300" s="75"/>
      <c r="K300" s="17">
        <f>ноя.23!K300+дек.23!H300-дек.23!G300</f>
        <v>1448.5399999999995</v>
      </c>
      <c r="L300" s="11"/>
    </row>
    <row r="301" spans="1:12">
      <c r="A301" s="138"/>
      <c r="B301" s="145">
        <v>301</v>
      </c>
      <c r="C301" s="69">
        <v>43959</v>
      </c>
      <c r="D301" s="69">
        <v>47540</v>
      </c>
      <c r="E301" s="70">
        <f t="shared" si="9"/>
        <v>3581</v>
      </c>
      <c r="F301" s="70">
        <v>6.73</v>
      </c>
      <c r="G301" s="17">
        <f t="shared" si="10"/>
        <v>24100.13</v>
      </c>
      <c r="H301" s="70"/>
      <c r="I301" s="168"/>
      <c r="J301" s="75"/>
      <c r="K301" s="17">
        <f>ноя.23!K301+дек.23!H301-дек.23!G301</f>
        <v>-13512.860000000022</v>
      </c>
      <c r="L301" s="11"/>
    </row>
    <row r="302" spans="1:12">
      <c r="A302" s="138"/>
      <c r="B302" s="145">
        <v>302</v>
      </c>
      <c r="C302" s="69"/>
      <c r="D302" s="69"/>
      <c r="E302" s="70">
        <f t="shared" si="9"/>
        <v>0</v>
      </c>
      <c r="F302" s="70">
        <v>6.73</v>
      </c>
      <c r="G302" s="17">
        <f t="shared" si="10"/>
        <v>0</v>
      </c>
      <c r="H302" s="70"/>
      <c r="I302" s="168"/>
      <c r="J302" s="75"/>
      <c r="K302" s="17">
        <f>ноя.23!K302+дек.23!H302-дек.23!G302</f>
        <v>0</v>
      </c>
      <c r="L302" s="11"/>
    </row>
    <row r="303" spans="1:12">
      <c r="A303" s="138"/>
      <c r="B303" s="145">
        <v>303</v>
      </c>
      <c r="C303" s="69">
        <v>38489</v>
      </c>
      <c r="D303" s="69">
        <v>39364</v>
      </c>
      <c r="E303" s="70">
        <f t="shared" si="9"/>
        <v>875</v>
      </c>
      <c r="F303" s="70">
        <v>6.73</v>
      </c>
      <c r="G303" s="17">
        <f t="shared" si="10"/>
        <v>5888.75</v>
      </c>
      <c r="H303" s="70">
        <v>15000</v>
      </c>
      <c r="I303" s="168">
        <v>54716.47004</v>
      </c>
      <c r="J303" s="75" t="s">
        <v>112</v>
      </c>
      <c r="K303" s="17">
        <f>ноя.23!K303+дек.23!H303-дек.23!G303</f>
        <v>7785.1799999999967</v>
      </c>
      <c r="L303" s="11"/>
    </row>
    <row r="304" spans="1:12">
      <c r="A304" s="138"/>
      <c r="B304" s="145">
        <v>304</v>
      </c>
      <c r="C304" s="69">
        <v>25317</v>
      </c>
      <c r="D304" s="69">
        <v>25350</v>
      </c>
      <c r="E304" s="70">
        <f t="shared" si="9"/>
        <v>33</v>
      </c>
      <c r="F304" s="70">
        <v>6.73</v>
      </c>
      <c r="G304" s="17">
        <f t="shared" si="10"/>
        <v>222.09</v>
      </c>
      <c r="H304" s="70"/>
      <c r="I304" s="168"/>
      <c r="J304" s="75"/>
      <c r="K304" s="17">
        <f>ноя.23!K304+дек.23!H304-дек.23!G304</f>
        <v>-9859.4500000000007</v>
      </c>
      <c r="L304" s="11"/>
    </row>
    <row r="305" spans="1:12">
      <c r="A305" s="140"/>
      <c r="B305" s="145">
        <v>305</v>
      </c>
      <c r="C305" s="69">
        <v>1852</v>
      </c>
      <c r="D305" s="69">
        <v>2150</v>
      </c>
      <c r="E305" s="70">
        <f t="shared" si="9"/>
        <v>298</v>
      </c>
      <c r="F305" s="70">
        <v>6.73</v>
      </c>
      <c r="G305" s="17">
        <f t="shared" si="10"/>
        <v>2005.5400000000002</v>
      </c>
      <c r="H305" s="70">
        <v>1568.09</v>
      </c>
      <c r="I305" s="168">
        <v>729388</v>
      </c>
      <c r="J305" s="75">
        <v>45271</v>
      </c>
      <c r="K305" s="17">
        <f>ноя.23!K305+дек.23!H305-дек.23!G305</f>
        <v>-2032.4600000000005</v>
      </c>
      <c r="L305" s="11"/>
    </row>
    <row r="306" spans="1:12">
      <c r="A306" s="138"/>
      <c r="B306" s="145">
        <v>306</v>
      </c>
      <c r="C306" s="69"/>
      <c r="D306" s="69"/>
      <c r="E306" s="70">
        <f t="shared" si="9"/>
        <v>0</v>
      </c>
      <c r="F306" s="70">
        <v>6.73</v>
      </c>
      <c r="G306" s="17">
        <f t="shared" si="10"/>
        <v>0</v>
      </c>
      <c r="H306" s="70"/>
      <c r="I306" s="168"/>
      <c r="J306" s="75"/>
      <c r="K306" s="17">
        <f>ноя.23!K306+дек.23!H306-дек.23!G306</f>
        <v>0</v>
      </c>
      <c r="L306" s="11"/>
    </row>
    <row r="307" spans="1:12">
      <c r="A307" s="138"/>
      <c r="B307" s="145">
        <v>307</v>
      </c>
      <c r="C307" s="69"/>
      <c r="D307" s="69"/>
      <c r="E307" s="70">
        <f t="shared" si="9"/>
        <v>0</v>
      </c>
      <c r="F307" s="70">
        <v>6.73</v>
      </c>
      <c r="G307" s="17">
        <f t="shared" si="10"/>
        <v>0</v>
      </c>
      <c r="H307" s="70"/>
      <c r="I307" s="168"/>
      <c r="J307" s="75"/>
      <c r="K307" s="17">
        <f>ноя.23!K307+дек.23!H307-дек.23!G307</f>
        <v>0</v>
      </c>
      <c r="L307" s="11"/>
    </row>
    <row r="308" spans="1:12">
      <c r="A308" s="138"/>
      <c r="B308" s="145">
        <v>308</v>
      </c>
      <c r="C308" s="69"/>
      <c r="D308" s="69"/>
      <c r="E308" s="70">
        <f t="shared" si="9"/>
        <v>0</v>
      </c>
      <c r="F308" s="70">
        <v>6.73</v>
      </c>
      <c r="G308" s="17">
        <f t="shared" si="10"/>
        <v>0</v>
      </c>
      <c r="H308" s="70"/>
      <c r="I308" s="168"/>
      <c r="J308" s="75"/>
      <c r="K308" s="17">
        <f>ноя.23!K308+дек.23!H308-дек.23!G308</f>
        <v>0</v>
      </c>
      <c r="L308" s="11"/>
    </row>
    <row r="309" spans="1:12">
      <c r="A309" s="138"/>
      <c r="B309" s="145">
        <v>309</v>
      </c>
      <c r="C309" s="69"/>
      <c r="D309" s="69"/>
      <c r="E309" s="70">
        <f t="shared" si="9"/>
        <v>0</v>
      </c>
      <c r="F309" s="70">
        <v>6.73</v>
      </c>
      <c r="G309" s="17">
        <f t="shared" si="10"/>
        <v>0</v>
      </c>
      <c r="H309" s="70"/>
      <c r="I309" s="168"/>
      <c r="J309" s="75"/>
      <c r="K309" s="17">
        <f>ноя.23!K309+дек.23!H309-дек.23!G309</f>
        <v>0</v>
      </c>
      <c r="L309" s="11"/>
    </row>
    <row r="310" spans="1:12">
      <c r="A310" s="138"/>
      <c r="B310" s="145">
        <v>310</v>
      </c>
      <c r="C310" s="69">
        <v>5</v>
      </c>
      <c r="D310" s="69">
        <v>5</v>
      </c>
      <c r="E310" s="70">
        <f t="shared" si="9"/>
        <v>0</v>
      </c>
      <c r="F310" s="70">
        <v>6.73</v>
      </c>
      <c r="G310" s="17">
        <f t="shared" si="10"/>
        <v>0</v>
      </c>
      <c r="H310" s="70"/>
      <c r="I310" s="168"/>
      <c r="J310" s="75"/>
      <c r="K310" s="17">
        <f>ноя.23!K310+дек.23!H310-дек.23!G310</f>
        <v>0</v>
      </c>
      <c r="L310" s="11"/>
    </row>
    <row r="311" spans="1:12">
      <c r="A311" s="138"/>
      <c r="B311" s="145">
        <v>311</v>
      </c>
      <c r="C311" s="69"/>
      <c r="D311" s="69"/>
      <c r="E311" s="70">
        <f t="shared" si="9"/>
        <v>0</v>
      </c>
      <c r="F311" s="70">
        <v>6.73</v>
      </c>
      <c r="G311" s="17">
        <f t="shared" si="10"/>
        <v>0</v>
      </c>
      <c r="H311" s="70"/>
      <c r="I311" s="168"/>
      <c r="J311" s="75"/>
      <c r="K311" s="17">
        <f>ноя.23!K311+дек.23!H311-дек.23!G311</f>
        <v>0</v>
      </c>
      <c r="L311" s="11"/>
    </row>
    <row r="312" spans="1:12">
      <c r="A312" s="138"/>
      <c r="B312" s="145">
        <v>312</v>
      </c>
      <c r="C312" s="69"/>
      <c r="D312" s="69"/>
      <c r="E312" s="70">
        <f t="shared" si="9"/>
        <v>0</v>
      </c>
      <c r="F312" s="70">
        <v>6.73</v>
      </c>
      <c r="G312" s="17">
        <f t="shared" si="10"/>
        <v>0</v>
      </c>
      <c r="H312" s="70"/>
      <c r="I312" s="168"/>
      <c r="J312" s="75"/>
      <c r="K312" s="17">
        <f>ноя.23!K312+дек.23!H312-дек.23!G312</f>
        <v>0</v>
      </c>
      <c r="L312" s="11"/>
    </row>
    <row r="313" spans="1:12">
      <c r="A313" s="138"/>
      <c r="B313" s="145">
        <v>313</v>
      </c>
      <c r="C313" s="69">
        <v>9520</v>
      </c>
      <c r="D313" s="69">
        <v>9627</v>
      </c>
      <c r="E313" s="70">
        <f t="shared" si="9"/>
        <v>107</v>
      </c>
      <c r="F313" s="70">
        <v>6.73</v>
      </c>
      <c r="G313" s="17">
        <f t="shared" si="10"/>
        <v>720.11</v>
      </c>
      <c r="H313" s="70"/>
      <c r="I313" s="168"/>
      <c r="J313" s="75"/>
      <c r="K313" s="17">
        <f>ноя.23!K313+дек.23!H313-дек.23!G313</f>
        <v>-94.220000000007872</v>
      </c>
      <c r="L313" s="11"/>
    </row>
    <row r="314" spans="1:12">
      <c r="A314" s="138"/>
      <c r="B314" s="145">
        <v>314</v>
      </c>
      <c r="C314" s="69"/>
      <c r="D314" s="69"/>
      <c r="E314" s="70">
        <f t="shared" si="9"/>
        <v>0</v>
      </c>
      <c r="F314" s="70">
        <v>6.73</v>
      </c>
      <c r="G314" s="17">
        <f t="shared" si="10"/>
        <v>0</v>
      </c>
      <c r="H314" s="70"/>
      <c r="I314" s="168"/>
      <c r="J314" s="75"/>
      <c r="K314" s="17">
        <f>ноя.23!K314+дек.23!H314-дек.23!G314</f>
        <v>0</v>
      </c>
      <c r="L314" s="11"/>
    </row>
    <row r="315" spans="1:12">
      <c r="A315" s="138"/>
      <c r="B315" s="145">
        <v>315</v>
      </c>
      <c r="C315" s="69"/>
      <c r="D315" s="69"/>
      <c r="E315" s="70">
        <f t="shared" si="9"/>
        <v>0</v>
      </c>
      <c r="F315" s="70">
        <v>6.73</v>
      </c>
      <c r="G315" s="17">
        <f t="shared" si="10"/>
        <v>0</v>
      </c>
      <c r="H315" s="70"/>
      <c r="I315" s="168"/>
      <c r="J315" s="75"/>
      <c r="K315" s="17">
        <f>ноя.23!K315+дек.23!H315-дек.23!G315</f>
        <v>0</v>
      </c>
      <c r="L315" s="11"/>
    </row>
    <row r="316" spans="1:12">
      <c r="A316" s="111"/>
      <c r="B316" s="145">
        <v>316</v>
      </c>
      <c r="C316" s="69">
        <v>45478</v>
      </c>
      <c r="D316" s="69">
        <v>46990</v>
      </c>
      <c r="E316" s="70">
        <f t="shared" si="9"/>
        <v>1512</v>
      </c>
      <c r="F316" s="112">
        <v>4.71</v>
      </c>
      <c r="G316" s="17">
        <f t="shared" si="10"/>
        <v>7121.5199999999995</v>
      </c>
      <c r="H316" s="70">
        <v>20000</v>
      </c>
      <c r="I316" s="168">
        <v>163123</v>
      </c>
      <c r="J316" s="75">
        <v>45289</v>
      </c>
      <c r="K316" s="17">
        <f>ноя.23!K316+дек.23!H316-дек.23!G316</f>
        <v>10852.2</v>
      </c>
      <c r="L316" s="11"/>
    </row>
    <row r="317" spans="1:12">
      <c r="A317" s="138"/>
      <c r="B317" s="145">
        <v>317</v>
      </c>
      <c r="C317" s="69">
        <v>7760</v>
      </c>
      <c r="D317" s="69">
        <v>8192</v>
      </c>
      <c r="E317" s="70">
        <f t="shared" si="9"/>
        <v>432</v>
      </c>
      <c r="F317" s="70">
        <v>6.73</v>
      </c>
      <c r="G317" s="17">
        <f t="shared" si="10"/>
        <v>2907.36</v>
      </c>
      <c r="H317" s="70">
        <v>3162</v>
      </c>
      <c r="I317" s="168">
        <v>260511.74180399999</v>
      </c>
      <c r="J317" s="75" t="s">
        <v>111</v>
      </c>
      <c r="K317" s="17">
        <f>ноя.23!K317+дек.23!H317-дек.23!G317</f>
        <v>-2216.6000000000013</v>
      </c>
      <c r="L317" s="11"/>
    </row>
    <row r="318" spans="1:12">
      <c r="A318" s="138"/>
      <c r="B318" s="145">
        <v>318</v>
      </c>
      <c r="C318" s="69">
        <v>10</v>
      </c>
      <c r="D318" s="69">
        <v>10</v>
      </c>
      <c r="E318" s="70">
        <f t="shared" si="9"/>
        <v>0</v>
      </c>
      <c r="F318" s="70">
        <v>6.73</v>
      </c>
      <c r="G318" s="17">
        <f t="shared" si="10"/>
        <v>0</v>
      </c>
      <c r="H318" s="70"/>
      <c r="I318" s="168"/>
      <c r="J318" s="75"/>
      <c r="K318" s="17">
        <f>ноя.23!K318+дек.23!H318-дек.23!G318</f>
        <v>0</v>
      </c>
      <c r="L318" s="11"/>
    </row>
    <row r="319" spans="1:12">
      <c r="A319" s="138"/>
      <c r="B319" s="145">
        <v>319</v>
      </c>
      <c r="C319" s="69"/>
      <c r="D319" s="69"/>
      <c r="E319" s="70">
        <f t="shared" si="9"/>
        <v>0</v>
      </c>
      <c r="F319" s="70">
        <v>6.73</v>
      </c>
      <c r="G319" s="17">
        <f t="shared" si="10"/>
        <v>0</v>
      </c>
      <c r="H319" s="70"/>
      <c r="I319" s="168"/>
      <c r="J319" s="75"/>
      <c r="K319" s="17">
        <f>ноя.23!K319+дек.23!H319-дек.23!G319</f>
        <v>0</v>
      </c>
      <c r="L319" s="11"/>
    </row>
    <row r="320" spans="1:12">
      <c r="A320" s="138"/>
      <c r="B320" s="145">
        <v>320</v>
      </c>
      <c r="C320" s="69">
        <v>164</v>
      </c>
      <c r="D320" s="69">
        <v>164</v>
      </c>
      <c r="E320" s="70">
        <f t="shared" si="9"/>
        <v>0</v>
      </c>
      <c r="F320" s="70">
        <v>6.73</v>
      </c>
      <c r="G320" s="17">
        <f t="shared" si="10"/>
        <v>0</v>
      </c>
      <c r="H320" s="70"/>
      <c r="I320" s="168"/>
      <c r="J320" s="75"/>
      <c r="K320" s="17">
        <f>ноя.23!K320+дек.23!H320-дек.23!G320</f>
        <v>0</v>
      </c>
      <c r="L320" s="11"/>
    </row>
    <row r="321" spans="1:12">
      <c r="A321" s="138"/>
      <c r="B321" s="145">
        <v>321</v>
      </c>
      <c r="C321" s="69"/>
      <c r="D321" s="69"/>
      <c r="E321" s="70">
        <f t="shared" si="9"/>
        <v>0</v>
      </c>
      <c r="F321" s="70">
        <v>6.73</v>
      </c>
      <c r="G321" s="17">
        <f t="shared" si="10"/>
        <v>0</v>
      </c>
      <c r="H321" s="70"/>
      <c r="I321" s="168"/>
      <c r="J321" s="75"/>
      <c r="K321" s="17">
        <f>ноя.23!K321+дек.23!H321-дек.23!G321</f>
        <v>0</v>
      </c>
      <c r="L321" s="11"/>
    </row>
    <row r="322" spans="1:12">
      <c r="A322" s="138"/>
      <c r="B322" s="145">
        <v>322</v>
      </c>
      <c r="C322" s="69">
        <v>30121</v>
      </c>
      <c r="D322" s="69">
        <v>30562</v>
      </c>
      <c r="E322" s="70">
        <f t="shared" si="9"/>
        <v>441</v>
      </c>
      <c r="F322" s="70">
        <v>6.73</v>
      </c>
      <c r="G322" s="17">
        <f t="shared" si="10"/>
        <v>2967.9300000000003</v>
      </c>
      <c r="H322" s="70"/>
      <c r="I322" s="168"/>
      <c r="J322" s="75"/>
      <c r="K322" s="17">
        <f>ноя.23!K322+дек.23!H322-дек.23!G322</f>
        <v>-5749.7400000000034</v>
      </c>
      <c r="L322" s="11"/>
    </row>
    <row r="323" spans="1:12">
      <c r="A323" s="138"/>
      <c r="B323" s="145">
        <v>323</v>
      </c>
      <c r="C323" s="69"/>
      <c r="D323" s="69"/>
      <c r="E323" s="70">
        <f t="shared" si="9"/>
        <v>0</v>
      </c>
      <c r="F323" s="70">
        <v>6.73</v>
      </c>
      <c r="G323" s="17">
        <f t="shared" si="10"/>
        <v>0</v>
      </c>
      <c r="H323" s="70"/>
      <c r="I323" s="168"/>
      <c r="J323" s="75"/>
      <c r="K323" s="17">
        <f>ноя.23!K323+дек.23!H323-дек.23!G323</f>
        <v>0</v>
      </c>
      <c r="L323" s="11"/>
    </row>
    <row r="324" spans="1:12">
      <c r="A324" s="138"/>
      <c r="B324" s="145">
        <v>324</v>
      </c>
      <c r="C324" s="69">
        <v>1428</v>
      </c>
      <c r="D324" s="69">
        <v>1428</v>
      </c>
      <c r="E324" s="70">
        <f t="shared" si="9"/>
        <v>0</v>
      </c>
      <c r="F324" s="70">
        <v>6.73</v>
      </c>
      <c r="G324" s="17">
        <f t="shared" si="10"/>
        <v>0</v>
      </c>
      <c r="H324" s="70"/>
      <c r="I324" s="168"/>
      <c r="J324" s="75"/>
      <c r="K324" s="17">
        <f>ноя.23!K324+дек.23!H324-дек.23!G324</f>
        <v>8674.82</v>
      </c>
      <c r="L324" s="11"/>
    </row>
    <row r="325" spans="1:12">
      <c r="A325" s="138"/>
      <c r="B325" s="145">
        <v>325</v>
      </c>
      <c r="C325" s="69"/>
      <c r="D325" s="69"/>
      <c r="E325" s="70">
        <f t="shared" si="9"/>
        <v>0</v>
      </c>
      <c r="F325" s="70">
        <v>6.73</v>
      </c>
      <c r="G325" s="17">
        <f t="shared" si="10"/>
        <v>0</v>
      </c>
      <c r="H325" s="70"/>
      <c r="I325" s="168"/>
      <c r="J325" s="75"/>
      <c r="K325" s="17">
        <f>ноя.23!K325+дек.23!H325-дек.23!G325</f>
        <v>0</v>
      </c>
      <c r="L325" s="11"/>
    </row>
    <row r="326" spans="1:12">
      <c r="A326" s="138"/>
      <c r="B326" s="145">
        <v>326</v>
      </c>
      <c r="C326" s="69"/>
      <c r="D326" s="69"/>
      <c r="E326" s="70">
        <f t="shared" si="9"/>
        <v>0</v>
      </c>
      <c r="F326" s="70">
        <v>6.73</v>
      </c>
      <c r="G326" s="17">
        <f t="shared" si="10"/>
        <v>0</v>
      </c>
      <c r="H326" s="70"/>
      <c r="I326" s="168"/>
      <c r="J326" s="75"/>
      <c r="K326" s="17">
        <f>ноя.23!K326+дек.23!H326-дек.23!G326</f>
        <v>0</v>
      </c>
      <c r="L326" s="11"/>
    </row>
    <row r="327" spans="1:12">
      <c r="A327" s="138"/>
      <c r="B327" s="145">
        <v>327</v>
      </c>
      <c r="C327" s="69"/>
      <c r="D327" s="69"/>
      <c r="E327" s="70">
        <f t="shared" si="9"/>
        <v>0</v>
      </c>
      <c r="F327" s="70">
        <v>6.73</v>
      </c>
      <c r="G327" s="17">
        <f t="shared" si="10"/>
        <v>0</v>
      </c>
      <c r="H327" s="70"/>
      <c r="I327" s="168"/>
      <c r="J327" s="75"/>
      <c r="K327" s="17">
        <f>ноя.23!K327+дек.23!H327-дек.23!G327</f>
        <v>0</v>
      </c>
      <c r="L327" s="11"/>
    </row>
    <row r="328" spans="1:12">
      <c r="A328" s="138"/>
      <c r="B328" s="145">
        <v>328</v>
      </c>
      <c r="C328" s="69">
        <v>12332</v>
      </c>
      <c r="D328" s="69">
        <v>13571</v>
      </c>
      <c r="E328" s="70">
        <f t="shared" si="9"/>
        <v>1239</v>
      </c>
      <c r="F328" s="70">
        <v>6.73</v>
      </c>
      <c r="G328" s="17">
        <f t="shared" si="10"/>
        <v>8338.4700000000012</v>
      </c>
      <c r="H328" s="70">
        <v>10000</v>
      </c>
      <c r="I328" s="168">
        <v>187622</v>
      </c>
      <c r="J328" s="75">
        <v>45290</v>
      </c>
      <c r="K328" s="17">
        <f>ноя.23!K328+дек.23!H328-дек.23!G328</f>
        <v>-2303.1800000000039</v>
      </c>
      <c r="L328" s="11"/>
    </row>
    <row r="329" spans="1:12">
      <c r="A329" s="138"/>
      <c r="B329" s="145">
        <v>329</v>
      </c>
      <c r="C329" s="69"/>
      <c r="D329" s="69"/>
      <c r="E329" s="70">
        <f t="shared" si="9"/>
        <v>0</v>
      </c>
      <c r="F329" s="70">
        <v>6.73</v>
      </c>
      <c r="G329" s="17">
        <f t="shared" si="10"/>
        <v>0</v>
      </c>
      <c r="H329" s="70"/>
      <c r="I329" s="168"/>
      <c r="J329" s="75"/>
      <c r="K329" s="17">
        <f>ноя.23!K329+дек.23!H329-дек.23!G329</f>
        <v>0</v>
      </c>
      <c r="L329" s="11"/>
    </row>
    <row r="330" spans="1:12">
      <c r="A330" s="138"/>
      <c r="B330" s="145">
        <v>330</v>
      </c>
      <c r="C330" s="69">
        <v>6658</v>
      </c>
      <c r="D330" s="69">
        <v>6672</v>
      </c>
      <c r="E330" s="70">
        <f t="shared" si="9"/>
        <v>14</v>
      </c>
      <c r="F330" s="70">
        <v>6.73</v>
      </c>
      <c r="G330" s="17">
        <f t="shared" si="10"/>
        <v>94.22</v>
      </c>
      <c r="H330" s="70">
        <v>127.87</v>
      </c>
      <c r="I330" s="168">
        <v>523989.39487299998</v>
      </c>
      <c r="J330" s="75" t="s">
        <v>118</v>
      </c>
      <c r="K330" s="17">
        <f>ноя.23!K330+дек.23!H330-дек.23!G330</f>
        <v>-48.260000000000332</v>
      </c>
      <c r="L330" s="11"/>
    </row>
    <row r="331" spans="1:12">
      <c r="A331" s="138"/>
      <c r="B331" s="145">
        <v>331</v>
      </c>
      <c r="C331" s="69"/>
      <c r="D331" s="69"/>
      <c r="E331" s="70">
        <f t="shared" si="9"/>
        <v>0</v>
      </c>
      <c r="F331" s="70">
        <v>6.73</v>
      </c>
      <c r="G331" s="17">
        <f t="shared" si="10"/>
        <v>0</v>
      </c>
      <c r="H331" s="70"/>
      <c r="I331" s="168"/>
      <c r="J331" s="75"/>
      <c r="K331" s="17">
        <f>ноя.23!K331+дек.23!H331-дек.23!G331</f>
        <v>0</v>
      </c>
      <c r="L331" s="11"/>
    </row>
    <row r="332" spans="1:12">
      <c r="A332" s="138"/>
      <c r="B332" s="145">
        <v>332</v>
      </c>
      <c r="C332" s="69"/>
      <c r="D332" s="69"/>
      <c r="E332" s="70">
        <f t="shared" si="9"/>
        <v>0</v>
      </c>
      <c r="F332" s="70">
        <v>6.73</v>
      </c>
      <c r="G332" s="17">
        <f t="shared" si="10"/>
        <v>0</v>
      </c>
      <c r="H332" s="70"/>
      <c r="I332" s="168"/>
      <c r="J332" s="75"/>
      <c r="K332" s="17">
        <f>ноя.23!K332+дек.23!H332-дек.23!G332</f>
        <v>0</v>
      </c>
      <c r="L332" s="11"/>
    </row>
    <row r="333" spans="1:12">
      <c r="A333" s="138"/>
      <c r="B333" s="145">
        <v>333</v>
      </c>
      <c r="C333" s="69"/>
      <c r="D333" s="69"/>
      <c r="E333" s="70">
        <f t="shared" ref="E333:E354" si="11">D333-C333</f>
        <v>0</v>
      </c>
      <c r="F333" s="70">
        <v>6.73</v>
      </c>
      <c r="G333" s="17">
        <f t="shared" si="10"/>
        <v>0</v>
      </c>
      <c r="H333" s="70"/>
      <c r="I333" s="168"/>
      <c r="J333" s="75"/>
      <c r="K333" s="17">
        <f>ноя.23!K333+дек.23!H333-дек.23!G333</f>
        <v>0</v>
      </c>
      <c r="L333" s="11"/>
    </row>
    <row r="334" spans="1:12">
      <c r="A334" s="138"/>
      <c r="B334" s="145">
        <v>334</v>
      </c>
      <c r="C334" s="69"/>
      <c r="D334" s="69"/>
      <c r="E334" s="70">
        <f t="shared" si="11"/>
        <v>0</v>
      </c>
      <c r="F334" s="70">
        <v>6.73</v>
      </c>
      <c r="G334" s="17">
        <f t="shared" si="10"/>
        <v>0</v>
      </c>
      <c r="H334" s="70"/>
      <c r="I334" s="168"/>
      <c r="J334" s="75"/>
      <c r="K334" s="17">
        <f>ноя.23!K334+дек.23!H334-дек.23!G334</f>
        <v>0</v>
      </c>
      <c r="L334" s="11"/>
    </row>
    <row r="335" spans="1:12">
      <c r="A335" s="138"/>
      <c r="B335" s="145">
        <v>335</v>
      </c>
      <c r="C335" s="69">
        <v>3627</v>
      </c>
      <c r="D335" s="69">
        <v>3627</v>
      </c>
      <c r="E335" s="70">
        <f t="shared" si="11"/>
        <v>0</v>
      </c>
      <c r="F335" s="70">
        <v>6.73</v>
      </c>
      <c r="G335" s="17">
        <f t="shared" ref="G335:G354" si="12">F335*E335</f>
        <v>0</v>
      </c>
      <c r="H335" s="70"/>
      <c r="I335" s="168"/>
      <c r="J335" s="75"/>
      <c r="K335" s="17">
        <f>ноя.23!K335+дек.23!H335-дек.23!G335</f>
        <v>-1958.4299999999998</v>
      </c>
      <c r="L335" s="11"/>
    </row>
    <row r="336" spans="1:12">
      <c r="A336" s="138"/>
      <c r="B336" s="145">
        <v>336</v>
      </c>
      <c r="C336" s="69">
        <v>52363</v>
      </c>
      <c r="D336" s="69">
        <v>53681</v>
      </c>
      <c r="E336" s="70">
        <f t="shared" si="11"/>
        <v>1318</v>
      </c>
      <c r="F336" s="112">
        <v>4.71</v>
      </c>
      <c r="G336" s="17">
        <f t="shared" si="12"/>
        <v>6207.78</v>
      </c>
      <c r="H336" s="70">
        <v>11000</v>
      </c>
      <c r="I336" s="168">
        <v>99223.856759999995</v>
      </c>
      <c r="J336" s="75" t="s">
        <v>124</v>
      </c>
      <c r="K336" s="17">
        <f>ноя.23!K336+дек.23!H336-дек.23!G336</f>
        <v>3518.9600000000019</v>
      </c>
      <c r="L336" s="11"/>
    </row>
    <row r="337" spans="1:12">
      <c r="A337" s="138"/>
      <c r="B337" s="145">
        <v>337</v>
      </c>
      <c r="C337" s="69">
        <v>2</v>
      </c>
      <c r="D337" s="69">
        <v>2</v>
      </c>
      <c r="E337" s="70">
        <f t="shared" si="11"/>
        <v>0</v>
      </c>
      <c r="F337" s="70">
        <v>6.73</v>
      </c>
      <c r="G337" s="17">
        <f t="shared" si="12"/>
        <v>0</v>
      </c>
      <c r="H337" s="70"/>
      <c r="I337" s="168"/>
      <c r="J337" s="75"/>
      <c r="K337" s="17">
        <f>ноя.23!K337+дек.23!H337-дек.23!G337</f>
        <v>0</v>
      </c>
      <c r="L337" s="11"/>
    </row>
    <row r="338" spans="1:12">
      <c r="A338" s="138"/>
      <c r="B338" s="145">
        <v>338</v>
      </c>
      <c r="C338" s="69">
        <v>20565</v>
      </c>
      <c r="D338" s="69">
        <v>20565</v>
      </c>
      <c r="E338" s="70">
        <f t="shared" si="11"/>
        <v>0</v>
      </c>
      <c r="F338" s="70">
        <v>6.73</v>
      </c>
      <c r="G338" s="17">
        <f t="shared" si="12"/>
        <v>0</v>
      </c>
      <c r="H338" s="70"/>
      <c r="I338" s="168"/>
      <c r="J338" s="75"/>
      <c r="K338" s="17">
        <f>ноя.23!K338+дек.23!H338-дек.23!G338</f>
        <v>4030.1199999999976</v>
      </c>
      <c r="L338" s="11"/>
    </row>
    <row r="339" spans="1:12">
      <c r="A339" s="138"/>
      <c r="B339" s="145">
        <v>339</v>
      </c>
      <c r="C339" s="69">
        <v>18081</v>
      </c>
      <c r="D339" s="69">
        <v>18081</v>
      </c>
      <c r="E339" s="70">
        <f t="shared" si="11"/>
        <v>0</v>
      </c>
      <c r="F339" s="70">
        <v>6.73</v>
      </c>
      <c r="G339" s="17">
        <f t="shared" si="12"/>
        <v>0</v>
      </c>
      <c r="H339" s="70">
        <v>1346</v>
      </c>
      <c r="I339" s="183" t="s">
        <v>126</v>
      </c>
      <c r="J339" s="75" t="s">
        <v>127</v>
      </c>
      <c r="K339" s="17">
        <f>ноя.23!K339+дек.23!H339-дек.23!G339</f>
        <v>-45236.9</v>
      </c>
      <c r="L339" s="11"/>
    </row>
    <row r="340" spans="1:12">
      <c r="A340" s="138"/>
      <c r="B340" s="145">
        <v>340</v>
      </c>
      <c r="C340" s="69"/>
      <c r="D340" s="69"/>
      <c r="E340" s="70">
        <f t="shared" si="11"/>
        <v>0</v>
      </c>
      <c r="F340" s="70">
        <v>6.73</v>
      </c>
      <c r="G340" s="17">
        <f t="shared" si="12"/>
        <v>0</v>
      </c>
      <c r="H340" s="70"/>
      <c r="I340" s="168"/>
      <c r="J340" s="75"/>
      <c r="K340" s="17">
        <f>ноя.23!K340+дек.23!H340-дек.23!G340</f>
        <v>0</v>
      </c>
      <c r="L340" s="11"/>
    </row>
    <row r="341" spans="1:12">
      <c r="A341" s="138"/>
      <c r="B341" s="145">
        <v>341</v>
      </c>
      <c r="C341" s="69">
        <v>154560</v>
      </c>
      <c r="D341" s="69">
        <v>156831</v>
      </c>
      <c r="E341" s="70">
        <f t="shared" si="11"/>
        <v>2271</v>
      </c>
      <c r="F341" s="112">
        <v>4.71</v>
      </c>
      <c r="G341" s="17">
        <f t="shared" si="12"/>
        <v>10696.41</v>
      </c>
      <c r="H341" s="70">
        <v>16000</v>
      </c>
      <c r="I341" s="168">
        <v>227371.46058000001</v>
      </c>
      <c r="J341" s="75" t="s">
        <v>115</v>
      </c>
      <c r="K341" s="17">
        <f>ноя.23!K341+дек.23!H341-дек.23!G341</f>
        <v>13838.750000000004</v>
      </c>
      <c r="L341" s="11">
        <v>20354009</v>
      </c>
    </row>
    <row r="342" spans="1:12">
      <c r="A342" s="138"/>
      <c r="B342" s="145">
        <v>342</v>
      </c>
      <c r="C342" s="69">
        <v>60957</v>
      </c>
      <c r="D342" s="69">
        <v>60963</v>
      </c>
      <c r="E342" s="70">
        <f t="shared" si="11"/>
        <v>6</v>
      </c>
      <c r="F342" s="70">
        <v>6.73</v>
      </c>
      <c r="G342" s="17">
        <f t="shared" si="12"/>
        <v>40.380000000000003</v>
      </c>
      <c r="H342" s="70"/>
      <c r="I342" s="168"/>
      <c r="J342" s="75"/>
      <c r="K342" s="17">
        <f>ноя.23!K342+дек.23!H342-дек.23!G342</f>
        <v>-12837.250000000002</v>
      </c>
      <c r="L342" s="11"/>
    </row>
    <row r="343" spans="1:12">
      <c r="A343" s="138"/>
      <c r="B343" s="145">
        <v>343</v>
      </c>
      <c r="C343" s="69"/>
      <c r="D343" s="69"/>
      <c r="E343" s="70">
        <f t="shared" si="11"/>
        <v>0</v>
      </c>
      <c r="F343" s="70">
        <v>6.73</v>
      </c>
      <c r="G343" s="17">
        <f t="shared" si="12"/>
        <v>0</v>
      </c>
      <c r="H343" s="70"/>
      <c r="I343" s="168"/>
      <c r="J343" s="75"/>
      <c r="K343" s="17">
        <f>ноя.23!K343+дек.23!H343-дек.23!G343</f>
        <v>0</v>
      </c>
      <c r="L343" s="11"/>
    </row>
    <row r="344" spans="1:12">
      <c r="A344" s="138"/>
      <c r="B344" s="145">
        <v>344</v>
      </c>
      <c r="C344" s="69">
        <v>9982</v>
      </c>
      <c r="D344" s="69">
        <v>9982</v>
      </c>
      <c r="E344" s="70">
        <f t="shared" si="11"/>
        <v>0</v>
      </c>
      <c r="F344" s="70">
        <v>6.73</v>
      </c>
      <c r="G344" s="17">
        <f t="shared" si="12"/>
        <v>0</v>
      </c>
      <c r="H344" s="70"/>
      <c r="I344" s="168"/>
      <c r="J344" s="75"/>
      <c r="K344" s="17">
        <f>ноя.23!K344+дек.23!H344-дек.23!G344</f>
        <v>-481.38000000000073</v>
      </c>
      <c r="L344" s="11"/>
    </row>
    <row r="345" spans="1:12">
      <c r="A345" s="138"/>
      <c r="B345" s="145">
        <v>345</v>
      </c>
      <c r="C345" s="69">
        <v>6</v>
      </c>
      <c r="D345" s="69">
        <v>6</v>
      </c>
      <c r="E345" s="70">
        <f t="shared" si="11"/>
        <v>0</v>
      </c>
      <c r="F345" s="70">
        <v>6.73</v>
      </c>
      <c r="G345" s="17">
        <f t="shared" si="12"/>
        <v>0</v>
      </c>
      <c r="H345" s="70"/>
      <c r="I345" s="168"/>
      <c r="J345" s="75"/>
      <c r="K345" s="17">
        <f>ноя.23!K345+дек.23!H345-дек.23!G345</f>
        <v>0</v>
      </c>
      <c r="L345" s="11"/>
    </row>
    <row r="346" spans="1:12">
      <c r="A346" s="138"/>
      <c r="B346" s="145">
        <v>346</v>
      </c>
      <c r="C346" s="69">
        <v>29569</v>
      </c>
      <c r="D346" s="69">
        <v>30374</v>
      </c>
      <c r="E346" s="70">
        <f t="shared" si="11"/>
        <v>805</v>
      </c>
      <c r="F346" s="70">
        <v>6.73</v>
      </c>
      <c r="G346" s="17">
        <f t="shared" si="12"/>
        <v>5417.6500000000005</v>
      </c>
      <c r="H346" s="70"/>
      <c r="I346" s="168"/>
      <c r="J346" s="75"/>
      <c r="K346" s="17">
        <f>ноя.23!K346+дек.23!H346-дек.23!G346</f>
        <v>-494.42000000000189</v>
      </c>
      <c r="L346" s="11"/>
    </row>
    <row r="347" spans="1:12">
      <c r="A347" s="138"/>
      <c r="B347" s="145">
        <v>347</v>
      </c>
      <c r="C347" s="69"/>
      <c r="D347" s="69"/>
      <c r="E347" s="70">
        <f t="shared" si="11"/>
        <v>0</v>
      </c>
      <c r="F347" s="70">
        <v>6.73</v>
      </c>
      <c r="G347" s="17">
        <f t="shared" si="12"/>
        <v>0</v>
      </c>
      <c r="H347" s="70"/>
      <c r="I347" s="168"/>
      <c r="J347" s="75"/>
      <c r="K347" s="17">
        <f>ноя.23!K347+дек.23!H347-дек.23!G347</f>
        <v>0</v>
      </c>
      <c r="L347" s="11"/>
    </row>
    <row r="348" spans="1:12">
      <c r="A348" s="138"/>
      <c r="B348" s="53">
        <v>348</v>
      </c>
      <c r="C348" s="69">
        <v>21176</v>
      </c>
      <c r="D348" s="69">
        <v>21176</v>
      </c>
      <c r="E348" s="70">
        <f t="shared" si="11"/>
        <v>0</v>
      </c>
      <c r="F348" s="70">
        <v>6.73</v>
      </c>
      <c r="G348" s="17">
        <f t="shared" si="12"/>
        <v>0</v>
      </c>
      <c r="H348" s="70">
        <v>2000</v>
      </c>
      <c r="I348" s="168">
        <v>648397</v>
      </c>
      <c r="J348" s="75">
        <v>45280</v>
      </c>
      <c r="K348" s="17">
        <f>ноя.23!K348+дек.23!H348-дек.23!G348</f>
        <v>1211.2799999999997</v>
      </c>
      <c r="L348" s="11"/>
    </row>
    <row r="349" spans="1:12">
      <c r="A349" s="138"/>
      <c r="B349" s="53">
        <v>349</v>
      </c>
      <c r="C349" s="69">
        <v>97430</v>
      </c>
      <c r="D349" s="69">
        <v>99393</v>
      </c>
      <c r="E349" s="70">
        <f t="shared" si="11"/>
        <v>1963</v>
      </c>
      <c r="F349" s="112">
        <v>4.71</v>
      </c>
      <c r="G349" s="28">
        <f t="shared" si="12"/>
        <v>9245.73</v>
      </c>
      <c r="H349" s="70">
        <v>6750</v>
      </c>
      <c r="I349" s="168">
        <v>576311</v>
      </c>
      <c r="J349" s="75">
        <v>45267</v>
      </c>
      <c r="K349" s="17">
        <f>ноя.23!K349+дек.23!H349-дек.23!G349</f>
        <v>1326.0799999999981</v>
      </c>
      <c r="L349" s="11"/>
    </row>
    <row r="350" spans="1:12">
      <c r="A350" s="139"/>
      <c r="B350" s="55">
        <v>350</v>
      </c>
      <c r="C350" s="69">
        <v>16621</v>
      </c>
      <c r="D350" s="69">
        <v>16621</v>
      </c>
      <c r="E350" s="70">
        <f t="shared" si="11"/>
        <v>0</v>
      </c>
      <c r="F350" s="112">
        <v>4.71</v>
      </c>
      <c r="G350" s="17">
        <f t="shared" si="12"/>
        <v>0</v>
      </c>
      <c r="H350" s="70"/>
      <c r="I350" s="168"/>
      <c r="J350" s="75"/>
      <c r="K350" s="17">
        <f>ноя.23!K350+дек.23!H350-дек.23!G350</f>
        <v>-0.37999999999988177</v>
      </c>
      <c r="L350" s="11"/>
    </row>
    <row r="351" spans="1:12">
      <c r="A351" s="138"/>
      <c r="B351" s="53" t="s">
        <v>21</v>
      </c>
      <c r="C351" s="69">
        <v>8992</v>
      </c>
      <c r="D351" s="69">
        <v>8992</v>
      </c>
      <c r="E351" s="70">
        <f t="shared" si="11"/>
        <v>0</v>
      </c>
      <c r="F351" s="70">
        <v>6.73</v>
      </c>
      <c r="G351" s="17">
        <f t="shared" si="12"/>
        <v>0</v>
      </c>
      <c r="H351" s="70"/>
      <c r="I351" s="168"/>
      <c r="J351" s="75"/>
      <c r="K351" s="17">
        <f>ноя.23!K351+дек.23!H351-дек.23!G351</f>
        <v>0</v>
      </c>
      <c r="L351" s="11"/>
    </row>
    <row r="352" spans="1:12">
      <c r="A352" s="93"/>
      <c r="B352" s="136"/>
      <c r="C352" s="69">
        <v>34111</v>
      </c>
      <c r="D352" s="69">
        <v>34768</v>
      </c>
      <c r="E352" s="121">
        <f t="shared" si="11"/>
        <v>657</v>
      </c>
      <c r="F352" s="70">
        <v>6.73</v>
      </c>
      <c r="G352" s="70">
        <f t="shared" si="12"/>
        <v>4421.6100000000006</v>
      </c>
      <c r="H352" s="64"/>
      <c r="I352" s="2"/>
      <c r="J352" s="64"/>
    </row>
    <row r="353" spans="1:7">
      <c r="A353" s="93"/>
      <c r="B353" s="136"/>
      <c r="C353" s="69">
        <v>33584</v>
      </c>
      <c r="D353" s="69">
        <v>34660</v>
      </c>
      <c r="E353" s="121">
        <f t="shared" si="11"/>
        <v>1076</v>
      </c>
      <c r="F353" s="70">
        <v>6.73</v>
      </c>
      <c r="G353" s="70">
        <f t="shared" si="12"/>
        <v>7241.4800000000005</v>
      </c>
    </row>
    <row r="354" spans="1:7">
      <c r="A354" s="93"/>
      <c r="B354" s="136"/>
      <c r="C354" s="69">
        <v>15327</v>
      </c>
      <c r="D354" s="69">
        <v>15913</v>
      </c>
      <c r="E354" s="121">
        <f t="shared" si="11"/>
        <v>586</v>
      </c>
      <c r="F354" s="70">
        <v>6.73</v>
      </c>
      <c r="G354" s="70">
        <f t="shared" si="12"/>
        <v>3943.78</v>
      </c>
    </row>
    <row r="355" spans="1:7">
      <c r="A355" s="9"/>
    </row>
  </sheetData>
  <autoFilter ref="A6:L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0" priority="1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9"/>
  <sheetViews>
    <sheetView topLeftCell="A337" workbookViewId="0">
      <selection activeCell="D278" sqref="D278"/>
    </sheetView>
  </sheetViews>
  <sheetFormatPr defaultRowHeight="15"/>
  <cols>
    <col min="1" max="1" width="21.140625" bestFit="1" customWidth="1"/>
    <col min="2" max="2" width="9.28515625" bestFit="1" customWidth="1"/>
    <col min="3" max="3" width="11.7109375" bestFit="1" customWidth="1"/>
    <col min="4" max="4" width="9.5703125" bestFit="1" customWidth="1"/>
    <col min="5" max="5" width="10" bestFit="1" customWidth="1"/>
    <col min="6" max="6" width="9.28515625" bestFit="1" customWidth="1"/>
    <col min="7" max="7" width="11.85546875" customWidth="1"/>
    <col min="8" max="8" width="13.140625" bestFit="1" customWidth="1"/>
    <col min="9" max="9" width="12.28515625" style="2" customWidth="1"/>
    <col min="10" max="10" width="11.28515625" bestFit="1" customWidth="1"/>
    <col min="11" max="11" width="12.42578125" customWidth="1"/>
    <col min="12" max="12" width="20.85546875" customWidth="1"/>
    <col min="15" max="15" width="10.85546875" customWidth="1"/>
  </cols>
  <sheetData>
    <row r="1" spans="1:17">
      <c r="A1" s="187" t="s">
        <v>46</v>
      </c>
      <c r="B1" s="187"/>
      <c r="C1" s="187"/>
      <c r="D1" s="187"/>
      <c r="E1" s="187"/>
      <c r="F1" s="187"/>
      <c r="G1" s="187"/>
      <c r="H1" s="187"/>
      <c r="I1" s="188"/>
      <c r="J1" s="187"/>
      <c r="K1" s="187"/>
      <c r="L1" s="86"/>
      <c r="M1" s="81"/>
    </row>
    <row r="2" spans="1:17">
      <c r="A2" s="187"/>
      <c r="B2" s="187"/>
      <c r="C2" s="187"/>
      <c r="D2" s="187"/>
      <c r="E2" s="187"/>
      <c r="F2" s="187"/>
      <c r="G2" s="187"/>
      <c r="H2" s="187"/>
      <c r="I2" s="188"/>
      <c r="J2" s="187"/>
      <c r="K2" s="187"/>
      <c r="L2" s="86"/>
      <c r="M2" s="81"/>
    </row>
    <row r="3" spans="1:17">
      <c r="A3" s="189" t="s">
        <v>47</v>
      </c>
      <c r="B3" s="189"/>
      <c r="C3" s="189"/>
      <c r="D3" s="189"/>
      <c r="E3" s="189"/>
      <c r="F3" s="189"/>
      <c r="G3" s="189"/>
      <c r="H3" s="189"/>
      <c r="I3" s="190"/>
      <c r="J3" s="189"/>
      <c r="K3" s="189"/>
      <c r="L3" s="86" t="s">
        <v>22</v>
      </c>
      <c r="M3" s="81"/>
    </row>
    <row r="4" spans="1:17">
      <c r="A4" s="87">
        <v>2</v>
      </c>
      <c r="B4" s="87">
        <v>3</v>
      </c>
      <c r="C4" s="87">
        <v>4</v>
      </c>
      <c r="D4" s="87">
        <v>5</v>
      </c>
      <c r="E4" s="87">
        <v>6</v>
      </c>
      <c r="F4" s="87">
        <v>7</v>
      </c>
      <c r="G4" s="87">
        <v>8</v>
      </c>
      <c r="H4" s="87">
        <v>9</v>
      </c>
      <c r="I4" s="88">
        <v>10</v>
      </c>
      <c r="J4" s="87">
        <v>11</v>
      </c>
      <c r="K4" s="87">
        <v>12</v>
      </c>
      <c r="L4" s="86"/>
      <c r="M4" s="81"/>
    </row>
    <row r="5" spans="1:17" ht="15" customHeight="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  <c r="L5" s="86"/>
      <c r="M5" s="81"/>
    </row>
    <row r="6" spans="1:17" ht="45" customHeight="1">
      <c r="A6" s="193"/>
      <c r="B6" s="187"/>
      <c r="C6" s="89" t="s">
        <v>17</v>
      </c>
      <c r="D6" s="89" t="s">
        <v>18</v>
      </c>
      <c r="E6" s="87" t="s">
        <v>19</v>
      </c>
      <c r="F6" s="89" t="s">
        <v>11</v>
      </c>
      <c r="G6" s="89" t="s">
        <v>20</v>
      </c>
      <c r="H6" s="191"/>
      <c r="I6" s="195"/>
      <c r="J6" s="195"/>
      <c r="K6" s="191"/>
      <c r="L6" s="86"/>
      <c r="M6" s="81"/>
    </row>
    <row r="7" spans="1:17">
      <c r="A7" s="44"/>
      <c r="B7" s="15">
        <v>0</v>
      </c>
      <c r="C7" s="69">
        <v>85308</v>
      </c>
      <c r="D7" s="69">
        <v>87140</v>
      </c>
      <c r="E7" s="70">
        <f>D7-C7</f>
        <v>1832</v>
      </c>
      <c r="F7" s="70">
        <v>6.73</v>
      </c>
      <c r="G7" s="70">
        <f t="shared" ref="G7:G71" si="0">F7*E7</f>
        <v>12329.36</v>
      </c>
      <c r="H7" s="70">
        <v>12329.36</v>
      </c>
      <c r="I7" s="137"/>
      <c r="J7" s="75"/>
      <c r="K7" s="70">
        <f>H7-G7</f>
        <v>0</v>
      </c>
      <c r="L7" s="86"/>
      <c r="M7" s="81"/>
    </row>
    <row r="8" spans="1:17">
      <c r="A8" s="19"/>
      <c r="B8" s="122">
        <v>1</v>
      </c>
      <c r="C8" s="69">
        <v>61249</v>
      </c>
      <c r="D8" s="69">
        <v>63709</v>
      </c>
      <c r="E8" s="70">
        <f t="shared" ref="E8:E17" si="1">D8-C8</f>
        <v>2460</v>
      </c>
      <c r="F8" s="112">
        <v>4.71</v>
      </c>
      <c r="G8" s="70">
        <f t="shared" si="0"/>
        <v>11586.6</v>
      </c>
      <c r="H8" s="70">
        <v>25000</v>
      </c>
      <c r="I8" s="168">
        <v>313889</v>
      </c>
      <c r="J8" s="75">
        <v>44943</v>
      </c>
      <c r="K8" s="70">
        <f t="shared" ref="K8:K73" si="2">H8-G8</f>
        <v>13413.4</v>
      </c>
      <c r="L8" s="92">
        <v>14957101</v>
      </c>
      <c r="M8" s="91"/>
      <c r="N8" s="90"/>
      <c r="O8" s="90"/>
      <c r="P8" s="90"/>
      <c r="Q8" s="90"/>
    </row>
    <row r="9" spans="1:17" s="64" customFormat="1">
      <c r="A9" s="19"/>
      <c r="B9" s="122">
        <v>2</v>
      </c>
      <c r="C9" s="69">
        <v>349</v>
      </c>
      <c r="D9" s="69">
        <v>349</v>
      </c>
      <c r="E9" s="70">
        <f t="shared" si="1"/>
        <v>0</v>
      </c>
      <c r="F9" s="70">
        <v>6.73</v>
      </c>
      <c r="G9" s="70">
        <f t="shared" si="0"/>
        <v>0</v>
      </c>
      <c r="H9" s="70"/>
      <c r="I9" s="168"/>
      <c r="J9" s="75"/>
      <c r="K9" s="70">
        <f t="shared" si="2"/>
        <v>0</v>
      </c>
      <c r="L9" s="92"/>
      <c r="M9" s="91"/>
      <c r="N9" s="90"/>
      <c r="O9" s="90"/>
      <c r="P9" s="90"/>
      <c r="Q9" s="90"/>
    </row>
    <row r="10" spans="1:17">
      <c r="A10" s="140"/>
      <c r="B10" s="122">
        <v>3</v>
      </c>
      <c r="C10" s="69">
        <v>13241</v>
      </c>
      <c r="D10" s="69">
        <v>13748</v>
      </c>
      <c r="E10" s="70">
        <f t="shared" si="1"/>
        <v>507</v>
      </c>
      <c r="F10" s="70">
        <v>6.73</v>
      </c>
      <c r="G10" s="70">
        <f t="shared" si="0"/>
        <v>3412.11</v>
      </c>
      <c r="H10" s="70">
        <v>3426</v>
      </c>
      <c r="I10" s="168">
        <v>709026</v>
      </c>
      <c r="J10" s="75">
        <v>44952</v>
      </c>
      <c r="K10" s="70">
        <f t="shared" si="2"/>
        <v>13.889999999999873</v>
      </c>
      <c r="L10" s="86"/>
      <c r="M10" s="81"/>
    </row>
    <row r="11" spans="1:17">
      <c r="A11" s="138"/>
      <c r="B11" s="122">
        <v>4</v>
      </c>
      <c r="C11" s="69">
        <v>48549</v>
      </c>
      <c r="D11" s="69">
        <v>49899</v>
      </c>
      <c r="E11" s="70">
        <f t="shared" si="1"/>
        <v>1350</v>
      </c>
      <c r="F11" s="112">
        <v>4.71</v>
      </c>
      <c r="G11" s="70">
        <f t="shared" si="0"/>
        <v>6358.5</v>
      </c>
      <c r="H11" s="70"/>
      <c r="I11" s="168"/>
      <c r="J11" s="75"/>
      <c r="K11" s="70">
        <f t="shared" si="2"/>
        <v>-6358.5</v>
      </c>
      <c r="L11" s="86">
        <v>14950743</v>
      </c>
      <c r="M11" s="81"/>
    </row>
    <row r="12" spans="1:17">
      <c r="A12" s="138"/>
      <c r="B12" s="122">
        <v>5</v>
      </c>
      <c r="C12" s="69">
        <v>55330</v>
      </c>
      <c r="D12" s="69">
        <v>56697</v>
      </c>
      <c r="E12" s="70">
        <f t="shared" si="1"/>
        <v>1367</v>
      </c>
      <c r="F12" s="70">
        <v>6.73</v>
      </c>
      <c r="G12" s="70">
        <f t="shared" si="0"/>
        <v>9199.91</v>
      </c>
      <c r="H12" s="70"/>
      <c r="I12" s="168"/>
      <c r="J12" s="75"/>
      <c r="K12" s="70">
        <f t="shared" si="2"/>
        <v>-9199.91</v>
      </c>
      <c r="L12" s="86"/>
      <c r="M12" s="81"/>
    </row>
    <row r="13" spans="1:17">
      <c r="A13" s="138"/>
      <c r="B13" s="122">
        <v>6</v>
      </c>
      <c r="C13" s="69"/>
      <c r="D13" s="69"/>
      <c r="E13" s="70">
        <f t="shared" si="1"/>
        <v>0</v>
      </c>
      <c r="F13" s="70">
        <v>6.73</v>
      </c>
      <c r="G13" s="70">
        <f t="shared" si="0"/>
        <v>0</v>
      </c>
      <c r="H13" s="70"/>
      <c r="I13" s="168"/>
      <c r="J13" s="75"/>
      <c r="K13" s="70">
        <f t="shared" si="2"/>
        <v>0</v>
      </c>
      <c r="L13" s="86"/>
      <c r="M13" s="81"/>
    </row>
    <row r="14" spans="1:17">
      <c r="A14" s="138"/>
      <c r="B14" s="122">
        <v>7</v>
      </c>
      <c r="C14" s="69">
        <v>5989</v>
      </c>
      <c r="D14" s="69">
        <v>6090</v>
      </c>
      <c r="E14" s="70">
        <f t="shared" si="1"/>
        <v>101</v>
      </c>
      <c r="F14" s="70">
        <v>6.73</v>
      </c>
      <c r="G14" s="70">
        <f t="shared" si="0"/>
        <v>679.73</v>
      </c>
      <c r="H14" s="70"/>
      <c r="I14" s="168"/>
      <c r="J14" s="75"/>
      <c r="K14" s="70">
        <f t="shared" si="2"/>
        <v>-679.73</v>
      </c>
      <c r="L14" s="86"/>
      <c r="M14" s="81"/>
    </row>
    <row r="15" spans="1:17">
      <c r="A15" s="138"/>
      <c r="B15" s="122">
        <v>8</v>
      </c>
      <c r="C15" s="69">
        <v>26627</v>
      </c>
      <c r="D15" s="69">
        <v>29026</v>
      </c>
      <c r="E15" s="70">
        <f t="shared" si="1"/>
        <v>2399</v>
      </c>
      <c r="F15" s="70">
        <v>6.73</v>
      </c>
      <c r="G15" s="70">
        <f t="shared" si="0"/>
        <v>16145.27</v>
      </c>
      <c r="H15" s="70">
        <v>14000</v>
      </c>
      <c r="I15" s="168">
        <v>113759</v>
      </c>
      <c r="J15" s="75">
        <v>44939</v>
      </c>
      <c r="K15" s="70">
        <f t="shared" si="2"/>
        <v>-2145.2700000000004</v>
      </c>
      <c r="L15" s="86"/>
      <c r="M15" s="81"/>
    </row>
    <row r="16" spans="1:17">
      <c r="A16" s="140"/>
      <c r="B16" s="122">
        <v>9</v>
      </c>
      <c r="C16" s="69"/>
      <c r="D16" s="69"/>
      <c r="E16" s="70">
        <f t="shared" si="1"/>
        <v>0</v>
      </c>
      <c r="F16" s="70">
        <v>6.73</v>
      </c>
      <c r="G16" s="70">
        <f t="shared" si="0"/>
        <v>0</v>
      </c>
      <c r="H16" s="70"/>
      <c r="I16" s="168"/>
      <c r="J16" s="75"/>
      <c r="K16" s="70">
        <f t="shared" si="2"/>
        <v>0</v>
      </c>
      <c r="L16" s="86"/>
      <c r="M16" s="81"/>
    </row>
    <row r="17" spans="1:13">
      <c r="A17" s="138"/>
      <c r="B17" s="122">
        <v>10</v>
      </c>
      <c r="C17" s="69"/>
      <c r="D17" s="69"/>
      <c r="E17" s="70">
        <f t="shared" si="1"/>
        <v>0</v>
      </c>
      <c r="F17" s="70">
        <v>6.73</v>
      </c>
      <c r="G17" s="70">
        <f t="shared" si="0"/>
        <v>0</v>
      </c>
      <c r="H17" s="70"/>
      <c r="I17" s="168"/>
      <c r="J17" s="75"/>
      <c r="K17" s="70">
        <f t="shared" si="2"/>
        <v>0</v>
      </c>
      <c r="L17" s="86"/>
      <c r="M17" s="81"/>
    </row>
    <row r="18" spans="1:13">
      <c r="A18" s="138"/>
      <c r="B18" s="122">
        <v>11</v>
      </c>
      <c r="C18" s="69">
        <v>22156</v>
      </c>
      <c r="D18" s="69">
        <v>24210</v>
      </c>
      <c r="E18" s="70">
        <f t="shared" ref="E18:E73" si="3">D18-C18</f>
        <v>2054</v>
      </c>
      <c r="F18" s="70">
        <v>6.73</v>
      </c>
      <c r="G18" s="70">
        <f t="shared" si="0"/>
        <v>13823.42</v>
      </c>
      <c r="H18" s="70">
        <v>9550.8799999999992</v>
      </c>
      <c r="I18" s="168">
        <v>22969</v>
      </c>
      <c r="J18" s="75">
        <v>44944</v>
      </c>
      <c r="K18" s="70">
        <f t="shared" si="2"/>
        <v>-4272.5400000000009</v>
      </c>
      <c r="L18" s="86"/>
      <c r="M18" s="81"/>
    </row>
    <row r="19" spans="1:13">
      <c r="A19" s="22"/>
      <c r="B19" s="122">
        <v>12</v>
      </c>
      <c r="C19" s="69">
        <v>37378</v>
      </c>
      <c r="D19" s="69">
        <v>39055</v>
      </c>
      <c r="E19" s="70">
        <f t="shared" si="3"/>
        <v>1677</v>
      </c>
      <c r="F19" s="112">
        <v>4.71</v>
      </c>
      <c r="G19" s="70">
        <f t="shared" si="0"/>
        <v>7898.67</v>
      </c>
      <c r="H19" s="70">
        <v>5404.12</v>
      </c>
      <c r="I19" s="168">
        <v>686231</v>
      </c>
      <c r="J19" s="75">
        <v>44942</v>
      </c>
      <c r="K19" s="70">
        <f t="shared" si="2"/>
        <v>-2494.5500000000002</v>
      </c>
      <c r="L19" s="86"/>
      <c r="M19" s="81"/>
    </row>
    <row r="20" spans="1:13">
      <c r="A20" s="22"/>
      <c r="B20" s="122">
        <v>13</v>
      </c>
      <c r="C20" s="69">
        <v>47501</v>
      </c>
      <c r="D20" s="69">
        <v>48539</v>
      </c>
      <c r="E20" s="70">
        <f t="shared" si="3"/>
        <v>1038</v>
      </c>
      <c r="F20" s="112">
        <v>4.71</v>
      </c>
      <c r="G20" s="70">
        <f t="shared" si="0"/>
        <v>4888.9799999999996</v>
      </c>
      <c r="H20" s="70">
        <v>3000</v>
      </c>
      <c r="I20" s="168">
        <v>144259</v>
      </c>
      <c r="J20" s="75">
        <v>44942</v>
      </c>
      <c r="K20" s="70">
        <f t="shared" si="2"/>
        <v>-1888.9799999999996</v>
      </c>
      <c r="L20" s="86">
        <v>14924428</v>
      </c>
      <c r="M20" s="81"/>
    </row>
    <row r="21" spans="1:13" s="64" customFormat="1">
      <c r="A21" s="22"/>
      <c r="B21" s="151">
        <v>14</v>
      </c>
      <c r="C21" s="69">
        <v>101491</v>
      </c>
      <c r="D21" s="69">
        <v>103821</v>
      </c>
      <c r="E21" s="70">
        <f t="shared" si="3"/>
        <v>2330</v>
      </c>
      <c r="F21" s="69">
        <v>6.73</v>
      </c>
      <c r="G21" s="70">
        <f t="shared" si="0"/>
        <v>15680.900000000001</v>
      </c>
      <c r="H21" s="70">
        <v>5000</v>
      </c>
      <c r="I21" s="168">
        <v>858044</v>
      </c>
      <c r="J21" s="75">
        <v>44936</v>
      </c>
      <c r="K21" s="70">
        <f>H21-G21</f>
        <v>-10680.900000000001</v>
      </c>
      <c r="L21" s="86"/>
      <c r="M21" s="81"/>
    </row>
    <row r="22" spans="1:13">
      <c r="A22" s="138"/>
      <c r="B22" s="122">
        <v>15</v>
      </c>
      <c r="C22" s="69"/>
      <c r="D22" s="69"/>
      <c r="E22" s="70">
        <f t="shared" si="3"/>
        <v>0</v>
      </c>
      <c r="F22" s="69">
        <v>6.73</v>
      </c>
      <c r="G22" s="70">
        <f t="shared" si="0"/>
        <v>0</v>
      </c>
      <c r="H22" s="70"/>
      <c r="I22" s="168"/>
      <c r="J22" s="75"/>
      <c r="K22" s="70">
        <f t="shared" si="2"/>
        <v>0</v>
      </c>
      <c r="L22" s="86"/>
      <c r="M22" s="81"/>
    </row>
    <row r="23" spans="1:13">
      <c r="A23" s="23"/>
      <c r="B23" s="122">
        <v>16</v>
      </c>
      <c r="C23" s="69"/>
      <c r="D23" s="69"/>
      <c r="E23" s="70">
        <f t="shared" si="3"/>
        <v>0</v>
      </c>
      <c r="F23" s="69">
        <v>6.73</v>
      </c>
      <c r="G23" s="70">
        <f t="shared" si="0"/>
        <v>0</v>
      </c>
      <c r="H23" s="70"/>
      <c r="I23" s="168"/>
      <c r="J23" s="75"/>
      <c r="K23" s="70">
        <f t="shared" si="2"/>
        <v>0</v>
      </c>
      <c r="L23" s="86"/>
      <c r="M23" s="81"/>
    </row>
    <row r="24" spans="1:13">
      <c r="A24" s="77"/>
      <c r="B24" s="122">
        <v>17</v>
      </c>
      <c r="C24" s="69">
        <v>102191</v>
      </c>
      <c r="D24" s="69">
        <v>106084</v>
      </c>
      <c r="E24" s="70">
        <f t="shared" si="3"/>
        <v>3893</v>
      </c>
      <c r="F24" s="112">
        <v>4.71</v>
      </c>
      <c r="G24" s="70">
        <f t="shared" si="0"/>
        <v>18336.03</v>
      </c>
      <c r="H24" s="70">
        <v>17978.07</v>
      </c>
      <c r="I24" s="168">
        <v>22869</v>
      </c>
      <c r="J24" s="75">
        <v>44939</v>
      </c>
      <c r="K24" s="70">
        <f t="shared" si="2"/>
        <v>-357.95999999999913</v>
      </c>
      <c r="L24" s="86"/>
      <c r="M24" s="81"/>
    </row>
    <row r="25" spans="1:13">
      <c r="A25" s="138"/>
      <c r="B25" s="122">
        <v>18</v>
      </c>
      <c r="C25" s="69">
        <v>9051</v>
      </c>
      <c r="D25" s="69">
        <v>10098</v>
      </c>
      <c r="E25" s="70">
        <f t="shared" si="3"/>
        <v>1047</v>
      </c>
      <c r="F25" s="70">
        <v>6.73</v>
      </c>
      <c r="G25" s="70">
        <f t="shared" si="0"/>
        <v>7046.31</v>
      </c>
      <c r="H25" s="70">
        <v>7000</v>
      </c>
      <c r="I25" s="168">
        <v>862110</v>
      </c>
      <c r="J25" s="75">
        <v>44936</v>
      </c>
      <c r="K25" s="70">
        <f t="shared" si="2"/>
        <v>-46.3100000000004</v>
      </c>
      <c r="L25" s="86"/>
      <c r="M25" s="81"/>
    </row>
    <row r="26" spans="1:13">
      <c r="A26" s="138"/>
      <c r="B26" s="122">
        <v>19</v>
      </c>
      <c r="C26" s="69">
        <v>4971</v>
      </c>
      <c r="D26" s="69">
        <v>4971</v>
      </c>
      <c r="E26" s="70">
        <f t="shared" si="3"/>
        <v>0</v>
      </c>
      <c r="F26" s="70">
        <v>6.73</v>
      </c>
      <c r="G26" s="70">
        <f t="shared" si="0"/>
        <v>0</v>
      </c>
      <c r="H26" s="70">
        <v>500</v>
      </c>
      <c r="I26" s="168">
        <v>2350</v>
      </c>
      <c r="J26" s="75">
        <v>44935</v>
      </c>
      <c r="K26" s="70">
        <f t="shared" si="2"/>
        <v>500</v>
      </c>
      <c r="L26" s="86"/>
      <c r="M26" s="81"/>
    </row>
    <row r="27" spans="1:13">
      <c r="A27" s="22"/>
      <c r="B27" s="122">
        <v>20</v>
      </c>
      <c r="C27" s="69">
        <v>7778</v>
      </c>
      <c r="D27" s="69">
        <v>7778</v>
      </c>
      <c r="E27" s="70">
        <f t="shared" si="3"/>
        <v>0</v>
      </c>
      <c r="F27" s="112">
        <v>4.71</v>
      </c>
      <c r="G27" s="70">
        <f t="shared" si="0"/>
        <v>0</v>
      </c>
      <c r="H27" s="70"/>
      <c r="I27" s="168"/>
      <c r="J27" s="75"/>
      <c r="K27" s="70">
        <f t="shared" si="2"/>
        <v>0</v>
      </c>
      <c r="L27" s="86"/>
      <c r="M27" s="81"/>
    </row>
    <row r="28" spans="1:13">
      <c r="A28" s="138"/>
      <c r="B28" s="122">
        <v>21</v>
      </c>
      <c r="C28" s="69">
        <v>1057</v>
      </c>
      <c r="D28" s="69">
        <v>1057</v>
      </c>
      <c r="E28" s="70">
        <f t="shared" si="3"/>
        <v>0</v>
      </c>
      <c r="F28" s="70">
        <v>6.73</v>
      </c>
      <c r="G28" s="70">
        <f t="shared" si="0"/>
        <v>0</v>
      </c>
      <c r="H28" s="70"/>
      <c r="I28" s="168"/>
      <c r="J28" s="75"/>
      <c r="K28" s="70">
        <f t="shared" si="2"/>
        <v>0</v>
      </c>
      <c r="L28" s="86"/>
      <c r="M28" s="81"/>
    </row>
    <row r="29" spans="1:13">
      <c r="A29" s="138"/>
      <c r="B29" s="122">
        <v>22</v>
      </c>
      <c r="C29" s="69">
        <v>9979</v>
      </c>
      <c r="D29" s="69">
        <v>11086</v>
      </c>
      <c r="E29" s="70">
        <f t="shared" si="3"/>
        <v>1107</v>
      </c>
      <c r="F29" s="70">
        <v>6.73</v>
      </c>
      <c r="G29" s="70">
        <f t="shared" si="0"/>
        <v>7450.1100000000006</v>
      </c>
      <c r="H29" s="70"/>
      <c r="I29" s="168"/>
      <c r="J29" s="75"/>
      <c r="K29" s="70">
        <f t="shared" si="2"/>
        <v>-7450.1100000000006</v>
      </c>
      <c r="L29" s="86"/>
      <c r="M29" s="81"/>
    </row>
    <row r="30" spans="1:13">
      <c r="A30" s="138"/>
      <c r="B30" s="122">
        <v>23</v>
      </c>
      <c r="C30" s="69"/>
      <c r="D30" s="69"/>
      <c r="E30" s="70">
        <f t="shared" si="3"/>
        <v>0</v>
      </c>
      <c r="F30" s="70">
        <v>6.73</v>
      </c>
      <c r="G30" s="70">
        <f t="shared" si="0"/>
        <v>0</v>
      </c>
      <c r="H30" s="70"/>
      <c r="I30" s="168"/>
      <c r="J30" s="75"/>
      <c r="K30" s="70">
        <f t="shared" si="2"/>
        <v>0</v>
      </c>
      <c r="L30" s="86"/>
      <c r="M30" s="81"/>
    </row>
    <row r="31" spans="1:13">
      <c r="A31" s="138"/>
      <c r="B31" s="122">
        <v>24</v>
      </c>
      <c r="C31" s="69"/>
      <c r="D31" s="69"/>
      <c r="E31" s="70">
        <f t="shared" si="3"/>
        <v>0</v>
      </c>
      <c r="F31" s="70">
        <v>6.73</v>
      </c>
      <c r="G31" s="70">
        <f t="shared" si="0"/>
        <v>0</v>
      </c>
      <c r="H31" s="70"/>
      <c r="I31" s="168"/>
      <c r="J31" s="75"/>
      <c r="K31" s="70">
        <f t="shared" si="2"/>
        <v>0</v>
      </c>
      <c r="L31" s="86"/>
      <c r="M31" s="81"/>
    </row>
    <row r="32" spans="1:13">
      <c r="A32" s="22"/>
      <c r="B32" s="122">
        <v>25</v>
      </c>
      <c r="C32" s="69">
        <v>19382</v>
      </c>
      <c r="D32" s="69">
        <v>20138</v>
      </c>
      <c r="E32" s="70">
        <f t="shared" si="3"/>
        <v>756</v>
      </c>
      <c r="F32" s="70">
        <v>6.73</v>
      </c>
      <c r="G32" s="70">
        <f t="shared" si="0"/>
        <v>5087.88</v>
      </c>
      <c r="H32" s="70">
        <v>3000</v>
      </c>
      <c r="I32" s="168">
        <v>858143</v>
      </c>
      <c r="J32" s="75">
        <v>44936</v>
      </c>
      <c r="K32" s="70">
        <f t="shared" si="2"/>
        <v>-2087.88</v>
      </c>
      <c r="L32" s="86"/>
      <c r="M32" s="81"/>
    </row>
    <row r="33" spans="1:13">
      <c r="A33" s="138"/>
      <c r="B33" s="122">
        <v>26</v>
      </c>
      <c r="C33" s="69">
        <v>72016</v>
      </c>
      <c r="D33" s="69">
        <v>72016</v>
      </c>
      <c r="E33" s="70">
        <f t="shared" si="3"/>
        <v>0</v>
      </c>
      <c r="F33" s="112">
        <v>4.71</v>
      </c>
      <c r="G33" s="70">
        <f t="shared" si="0"/>
        <v>0</v>
      </c>
      <c r="H33" s="70"/>
      <c r="I33" s="168"/>
      <c r="J33" s="75"/>
      <c r="K33" s="70">
        <f t="shared" si="2"/>
        <v>0</v>
      </c>
      <c r="L33" s="86"/>
      <c r="M33" s="81"/>
    </row>
    <row r="34" spans="1:13">
      <c r="A34" s="138"/>
      <c r="B34" s="122">
        <v>27</v>
      </c>
      <c r="C34" s="69"/>
      <c r="D34" s="69"/>
      <c r="E34" s="70">
        <f t="shared" si="3"/>
        <v>0</v>
      </c>
      <c r="F34" s="70">
        <v>6.73</v>
      </c>
      <c r="G34" s="70">
        <f t="shared" si="0"/>
        <v>0</v>
      </c>
      <c r="H34" s="70"/>
      <c r="I34" s="168"/>
      <c r="J34" s="75"/>
      <c r="K34" s="70">
        <f t="shared" si="2"/>
        <v>0</v>
      </c>
      <c r="L34" s="86"/>
      <c r="M34" s="81"/>
    </row>
    <row r="35" spans="1:13">
      <c r="A35" s="138"/>
      <c r="B35" s="122">
        <v>28</v>
      </c>
      <c r="C35" s="69"/>
      <c r="D35" s="69"/>
      <c r="E35" s="70">
        <f t="shared" si="3"/>
        <v>0</v>
      </c>
      <c r="F35" s="70">
        <v>6.73</v>
      </c>
      <c r="G35" s="70">
        <f t="shared" si="0"/>
        <v>0</v>
      </c>
      <c r="H35" s="70"/>
      <c r="I35" s="168"/>
      <c r="J35" s="75"/>
      <c r="K35" s="70">
        <f t="shared" si="2"/>
        <v>0</v>
      </c>
      <c r="L35" s="86"/>
      <c r="M35" s="81"/>
    </row>
    <row r="36" spans="1:13">
      <c r="A36" s="138"/>
      <c r="B36" s="122">
        <v>29</v>
      </c>
      <c r="C36" s="69"/>
      <c r="D36" s="69"/>
      <c r="E36" s="70">
        <f t="shared" si="3"/>
        <v>0</v>
      </c>
      <c r="F36" s="70">
        <v>6.73</v>
      </c>
      <c r="G36" s="70">
        <f t="shared" si="0"/>
        <v>0</v>
      </c>
      <c r="H36" s="70"/>
      <c r="I36" s="168"/>
      <c r="J36" s="75"/>
      <c r="K36" s="70">
        <f t="shared" si="2"/>
        <v>0</v>
      </c>
      <c r="L36" s="86"/>
      <c r="M36" s="81"/>
    </row>
    <row r="37" spans="1:13">
      <c r="A37" s="138"/>
      <c r="B37" s="122">
        <v>30</v>
      </c>
      <c r="C37" s="69"/>
      <c r="D37" s="69"/>
      <c r="E37" s="70">
        <f t="shared" si="3"/>
        <v>0</v>
      </c>
      <c r="F37" s="70">
        <v>6.73</v>
      </c>
      <c r="G37" s="70">
        <f t="shared" si="0"/>
        <v>0</v>
      </c>
      <c r="H37" s="70"/>
      <c r="I37" s="168"/>
      <c r="J37" s="75"/>
      <c r="K37" s="70">
        <f t="shared" si="2"/>
        <v>0</v>
      </c>
      <c r="L37" s="86"/>
      <c r="M37" s="81"/>
    </row>
    <row r="38" spans="1:13">
      <c r="A38" s="138"/>
      <c r="B38" s="122">
        <v>32</v>
      </c>
      <c r="C38" s="69"/>
      <c r="D38" s="69"/>
      <c r="E38" s="70">
        <f t="shared" si="3"/>
        <v>0</v>
      </c>
      <c r="F38" s="70">
        <v>6.73</v>
      </c>
      <c r="G38" s="70">
        <f t="shared" si="0"/>
        <v>0</v>
      </c>
      <c r="H38" s="70"/>
      <c r="I38" s="168"/>
      <c r="J38" s="75"/>
      <c r="K38" s="70">
        <f t="shared" si="2"/>
        <v>0</v>
      </c>
      <c r="L38" s="86"/>
      <c r="M38" s="81"/>
    </row>
    <row r="39" spans="1:13">
      <c r="A39" s="138"/>
      <c r="B39" s="122">
        <v>34</v>
      </c>
      <c r="C39" s="69">
        <v>6</v>
      </c>
      <c r="D39" s="69">
        <v>6</v>
      </c>
      <c r="E39" s="70">
        <f t="shared" si="3"/>
        <v>0</v>
      </c>
      <c r="F39" s="70">
        <v>6.73</v>
      </c>
      <c r="G39" s="70">
        <f t="shared" si="0"/>
        <v>0</v>
      </c>
      <c r="H39" s="70"/>
      <c r="I39" s="168"/>
      <c r="J39" s="75"/>
      <c r="K39" s="70">
        <f t="shared" si="2"/>
        <v>0</v>
      </c>
      <c r="L39" s="86"/>
      <c r="M39" s="81"/>
    </row>
    <row r="40" spans="1:13">
      <c r="A40" s="138"/>
      <c r="B40" s="122">
        <v>35</v>
      </c>
      <c r="C40" s="69"/>
      <c r="D40" s="69"/>
      <c r="E40" s="70">
        <f t="shared" si="3"/>
        <v>0</v>
      </c>
      <c r="F40" s="70">
        <v>6.73</v>
      </c>
      <c r="G40" s="70">
        <f t="shared" si="0"/>
        <v>0</v>
      </c>
      <c r="H40" s="70"/>
      <c r="I40" s="168"/>
      <c r="J40" s="75"/>
      <c r="K40" s="70">
        <f t="shared" si="2"/>
        <v>0</v>
      </c>
      <c r="L40" s="86"/>
      <c r="M40" s="81"/>
    </row>
    <row r="41" spans="1:13">
      <c r="A41" s="138"/>
      <c r="B41" s="122">
        <v>36</v>
      </c>
      <c r="C41" s="69">
        <v>18677</v>
      </c>
      <c r="D41" s="69">
        <v>18677</v>
      </c>
      <c r="E41" s="70">
        <f t="shared" si="3"/>
        <v>0</v>
      </c>
      <c r="F41" s="70">
        <v>6.73</v>
      </c>
      <c r="G41" s="70">
        <f t="shared" si="0"/>
        <v>0</v>
      </c>
      <c r="H41" s="70"/>
      <c r="I41" s="168"/>
      <c r="J41" s="75"/>
      <c r="K41" s="70">
        <f t="shared" si="2"/>
        <v>0</v>
      </c>
      <c r="L41" s="86"/>
      <c r="M41" s="81"/>
    </row>
    <row r="42" spans="1:13">
      <c r="A42" s="138"/>
      <c r="B42" s="122">
        <v>37</v>
      </c>
      <c r="C42" s="69">
        <v>73592</v>
      </c>
      <c r="D42" s="69">
        <v>77426</v>
      </c>
      <c r="E42" s="70">
        <f t="shared" si="3"/>
        <v>3834</v>
      </c>
      <c r="F42" s="70">
        <v>6.73</v>
      </c>
      <c r="G42" s="70">
        <f t="shared" si="0"/>
        <v>25802.820000000003</v>
      </c>
      <c r="H42" s="70">
        <v>8100</v>
      </c>
      <c r="I42" s="168">
        <v>902907</v>
      </c>
      <c r="J42" s="75">
        <v>44944</v>
      </c>
      <c r="K42" s="70">
        <f t="shared" si="2"/>
        <v>-17702.820000000003</v>
      </c>
      <c r="L42" s="86"/>
      <c r="M42" s="81"/>
    </row>
    <row r="43" spans="1:13">
      <c r="A43" s="138"/>
      <c r="B43" s="122">
        <v>38</v>
      </c>
      <c r="C43" s="69">
        <v>1004</v>
      </c>
      <c r="D43" s="69">
        <v>1005</v>
      </c>
      <c r="E43" s="70">
        <f t="shared" si="3"/>
        <v>1</v>
      </c>
      <c r="F43" s="70">
        <v>6.73</v>
      </c>
      <c r="G43" s="70">
        <f t="shared" si="0"/>
        <v>6.73</v>
      </c>
      <c r="H43" s="70"/>
      <c r="I43" s="168"/>
      <c r="J43" s="75"/>
      <c r="K43" s="70">
        <f t="shared" si="2"/>
        <v>-6.73</v>
      </c>
      <c r="L43" s="86"/>
      <c r="M43" s="81"/>
    </row>
    <row r="44" spans="1:13">
      <c r="A44" s="138"/>
      <c r="B44" s="122">
        <v>39</v>
      </c>
      <c r="C44" s="69">
        <v>2521</v>
      </c>
      <c r="D44" s="69">
        <v>3263</v>
      </c>
      <c r="E44" s="70">
        <f t="shared" si="3"/>
        <v>742</v>
      </c>
      <c r="F44" s="141">
        <v>4.71</v>
      </c>
      <c r="G44" s="70">
        <f t="shared" si="0"/>
        <v>3494.82</v>
      </c>
      <c r="H44" s="70">
        <v>1672.05</v>
      </c>
      <c r="I44" s="168">
        <v>959449</v>
      </c>
      <c r="J44" s="75">
        <v>44952</v>
      </c>
      <c r="K44" s="70">
        <f t="shared" si="2"/>
        <v>-1822.7700000000002</v>
      </c>
      <c r="L44" s="86"/>
      <c r="M44" s="81"/>
    </row>
    <row r="45" spans="1:13">
      <c r="A45" s="138"/>
      <c r="B45" s="122">
        <v>40</v>
      </c>
      <c r="C45" s="69">
        <v>3033</v>
      </c>
      <c r="D45" s="69">
        <v>3033</v>
      </c>
      <c r="E45" s="70">
        <f t="shared" si="3"/>
        <v>0</v>
      </c>
      <c r="F45" s="70">
        <v>6.73</v>
      </c>
      <c r="G45" s="70">
        <f t="shared" si="0"/>
        <v>0</v>
      </c>
      <c r="H45" s="70"/>
      <c r="I45" s="168"/>
      <c r="J45" s="75"/>
      <c r="K45" s="70">
        <f t="shared" si="2"/>
        <v>0</v>
      </c>
      <c r="L45" s="86"/>
      <c r="M45" s="81"/>
    </row>
    <row r="46" spans="1:13">
      <c r="A46" s="138"/>
      <c r="B46" s="122">
        <v>41</v>
      </c>
      <c r="C46" s="69">
        <v>6627</v>
      </c>
      <c r="D46" s="69">
        <v>6627</v>
      </c>
      <c r="E46" s="70">
        <f t="shared" si="3"/>
        <v>0</v>
      </c>
      <c r="F46" s="112">
        <v>4.71</v>
      </c>
      <c r="G46" s="70">
        <f t="shared" si="0"/>
        <v>0</v>
      </c>
      <c r="H46" s="70"/>
      <c r="I46" s="168"/>
      <c r="J46" s="75"/>
      <c r="K46" s="70">
        <f t="shared" si="2"/>
        <v>0</v>
      </c>
      <c r="L46" s="86"/>
      <c r="M46" s="81"/>
    </row>
    <row r="47" spans="1:13">
      <c r="A47" s="138"/>
      <c r="B47" s="122">
        <v>42</v>
      </c>
      <c r="C47" s="69">
        <v>62376</v>
      </c>
      <c r="D47" s="69">
        <v>63403</v>
      </c>
      <c r="E47" s="70">
        <f t="shared" si="3"/>
        <v>1027</v>
      </c>
      <c r="F47" s="70">
        <v>6.73</v>
      </c>
      <c r="G47" s="70">
        <f t="shared" si="0"/>
        <v>6911.71</v>
      </c>
      <c r="H47" s="70"/>
      <c r="I47" s="168"/>
      <c r="J47" s="75"/>
      <c r="K47" s="70">
        <f t="shared" si="2"/>
        <v>-6911.71</v>
      </c>
      <c r="L47" s="86"/>
      <c r="M47" s="81"/>
    </row>
    <row r="48" spans="1:13">
      <c r="A48" s="138"/>
      <c r="B48" s="122">
        <v>43</v>
      </c>
      <c r="C48" s="69">
        <v>4730</v>
      </c>
      <c r="D48" s="69">
        <v>4730</v>
      </c>
      <c r="E48" s="70">
        <f t="shared" si="3"/>
        <v>0</v>
      </c>
      <c r="F48" s="112">
        <v>4.71</v>
      </c>
      <c r="G48" s="70">
        <f t="shared" si="0"/>
        <v>0</v>
      </c>
      <c r="H48" s="70"/>
      <c r="I48" s="168"/>
      <c r="J48" s="75"/>
      <c r="K48" s="70">
        <f t="shared" si="2"/>
        <v>0</v>
      </c>
      <c r="L48" s="86"/>
      <c r="M48" s="81"/>
    </row>
    <row r="49" spans="1:13">
      <c r="A49" s="138"/>
      <c r="B49" s="122">
        <v>44</v>
      </c>
      <c r="C49" s="69"/>
      <c r="D49" s="69"/>
      <c r="E49" s="70">
        <f t="shared" si="3"/>
        <v>0</v>
      </c>
      <c r="F49" s="70">
        <v>6.73</v>
      </c>
      <c r="G49" s="70">
        <f t="shared" si="0"/>
        <v>0</v>
      </c>
      <c r="H49" s="70"/>
      <c r="I49" s="168"/>
      <c r="J49" s="75"/>
      <c r="K49" s="70">
        <f t="shared" si="2"/>
        <v>0</v>
      </c>
      <c r="L49" s="86"/>
      <c r="M49" s="81"/>
    </row>
    <row r="50" spans="1:13">
      <c r="A50" s="138"/>
      <c r="B50" s="122">
        <v>45</v>
      </c>
      <c r="C50" s="69">
        <v>13</v>
      </c>
      <c r="D50" s="69">
        <v>13</v>
      </c>
      <c r="E50" s="70">
        <f t="shared" si="3"/>
        <v>0</v>
      </c>
      <c r="F50" s="70">
        <v>6.73</v>
      </c>
      <c r="G50" s="70">
        <f t="shared" si="0"/>
        <v>0</v>
      </c>
      <c r="H50" s="70"/>
      <c r="I50" s="168"/>
      <c r="J50" s="75"/>
      <c r="K50" s="70">
        <f t="shared" si="2"/>
        <v>0</v>
      </c>
      <c r="L50" s="86"/>
      <c r="M50" s="81"/>
    </row>
    <row r="51" spans="1:13">
      <c r="A51" s="138"/>
      <c r="B51" s="122">
        <v>46</v>
      </c>
      <c r="C51" s="69">
        <v>8644</v>
      </c>
      <c r="D51" s="69">
        <v>8644</v>
      </c>
      <c r="E51" s="70">
        <f t="shared" si="3"/>
        <v>0</v>
      </c>
      <c r="F51" s="112">
        <v>4.71</v>
      </c>
      <c r="G51" s="70">
        <f t="shared" si="0"/>
        <v>0</v>
      </c>
      <c r="H51" s="70"/>
      <c r="I51" s="168"/>
      <c r="J51" s="75"/>
      <c r="K51" s="70">
        <f t="shared" si="2"/>
        <v>0</v>
      </c>
      <c r="L51" s="86"/>
      <c r="M51" s="81"/>
    </row>
    <row r="52" spans="1:13">
      <c r="A52" s="138"/>
      <c r="B52" s="122">
        <v>47</v>
      </c>
      <c r="C52" s="69">
        <v>5141</v>
      </c>
      <c r="D52" s="69">
        <v>5159</v>
      </c>
      <c r="E52" s="70">
        <f t="shared" si="3"/>
        <v>18</v>
      </c>
      <c r="F52" s="70">
        <v>6.73</v>
      </c>
      <c r="G52" s="70">
        <f t="shared" si="0"/>
        <v>121.14000000000001</v>
      </c>
      <c r="H52" s="70">
        <v>1000</v>
      </c>
      <c r="I52" s="168">
        <v>788574</v>
      </c>
      <c r="J52" s="75">
        <v>44938</v>
      </c>
      <c r="K52" s="70">
        <f t="shared" si="2"/>
        <v>878.86</v>
      </c>
      <c r="L52" s="86"/>
      <c r="M52" s="81"/>
    </row>
    <row r="53" spans="1:13">
      <c r="A53" s="140"/>
      <c r="B53" s="122">
        <v>48</v>
      </c>
      <c r="C53" s="69">
        <v>12468</v>
      </c>
      <c r="D53" s="69">
        <v>12486</v>
      </c>
      <c r="E53" s="70">
        <f t="shared" si="3"/>
        <v>18</v>
      </c>
      <c r="F53" s="112">
        <v>4.71</v>
      </c>
      <c r="G53" s="70">
        <f t="shared" si="0"/>
        <v>84.78</v>
      </c>
      <c r="H53" s="70"/>
      <c r="I53" s="168"/>
      <c r="J53" s="75"/>
      <c r="K53" s="70">
        <f t="shared" si="2"/>
        <v>-84.78</v>
      </c>
      <c r="L53" s="86"/>
      <c r="M53" s="81"/>
    </row>
    <row r="54" spans="1:13">
      <c r="A54" s="138"/>
      <c r="B54" s="122">
        <v>49</v>
      </c>
      <c r="C54" s="69">
        <v>12998</v>
      </c>
      <c r="D54" s="69">
        <v>13094</v>
      </c>
      <c r="E54" s="70">
        <f t="shared" si="3"/>
        <v>96</v>
      </c>
      <c r="F54" s="70">
        <v>6.73</v>
      </c>
      <c r="G54" s="70">
        <f t="shared" si="0"/>
        <v>646.08000000000004</v>
      </c>
      <c r="H54" s="70"/>
      <c r="I54" s="168"/>
      <c r="J54" s="75"/>
      <c r="K54" s="70">
        <f t="shared" si="2"/>
        <v>-646.08000000000004</v>
      </c>
      <c r="L54" s="86"/>
      <c r="M54" s="81"/>
    </row>
    <row r="55" spans="1:13">
      <c r="A55" s="138"/>
      <c r="B55" s="122">
        <v>50</v>
      </c>
      <c r="C55" s="69">
        <v>1157</v>
      </c>
      <c r="D55" s="69">
        <v>1157</v>
      </c>
      <c r="E55" s="70">
        <f t="shared" si="3"/>
        <v>0</v>
      </c>
      <c r="F55" s="70">
        <v>6.73</v>
      </c>
      <c r="G55" s="70">
        <f t="shared" si="0"/>
        <v>0</v>
      </c>
      <c r="H55" s="70"/>
      <c r="I55" s="168"/>
      <c r="J55" s="75"/>
      <c r="K55" s="70">
        <f t="shared" si="2"/>
        <v>0</v>
      </c>
      <c r="L55" s="86"/>
      <c r="M55" s="81"/>
    </row>
    <row r="56" spans="1:13">
      <c r="A56" s="138"/>
      <c r="B56" s="122">
        <v>51</v>
      </c>
      <c r="C56" s="69"/>
      <c r="D56" s="69"/>
      <c r="E56" s="70">
        <f t="shared" si="3"/>
        <v>0</v>
      </c>
      <c r="F56" s="70">
        <v>6.73</v>
      </c>
      <c r="G56" s="70">
        <f t="shared" si="0"/>
        <v>0</v>
      </c>
      <c r="H56" s="70"/>
      <c r="I56" s="168"/>
      <c r="J56" s="75"/>
      <c r="K56" s="70">
        <f t="shared" si="2"/>
        <v>0</v>
      </c>
      <c r="L56" s="86"/>
      <c r="M56" s="81"/>
    </row>
    <row r="57" spans="1:13">
      <c r="A57" s="138"/>
      <c r="B57" s="122">
        <v>52</v>
      </c>
      <c r="C57" s="69"/>
      <c r="D57" s="69"/>
      <c r="E57" s="70">
        <f t="shared" si="3"/>
        <v>0</v>
      </c>
      <c r="F57" s="70">
        <v>6.73</v>
      </c>
      <c r="G57" s="70">
        <f t="shared" si="0"/>
        <v>0</v>
      </c>
      <c r="H57" s="70"/>
      <c r="I57" s="168"/>
      <c r="J57" s="75"/>
      <c r="K57" s="70">
        <f t="shared" si="2"/>
        <v>0</v>
      </c>
      <c r="L57" s="86"/>
      <c r="M57" s="81"/>
    </row>
    <row r="58" spans="1:13">
      <c r="A58" s="138"/>
      <c r="B58" s="122">
        <v>53</v>
      </c>
      <c r="C58" s="69"/>
      <c r="D58" s="69"/>
      <c r="E58" s="70">
        <f t="shared" si="3"/>
        <v>0</v>
      </c>
      <c r="F58" s="70">
        <v>6.73</v>
      </c>
      <c r="G58" s="70">
        <f t="shared" si="0"/>
        <v>0</v>
      </c>
      <c r="H58" s="70"/>
      <c r="I58" s="168"/>
      <c r="J58" s="75"/>
      <c r="K58" s="70">
        <f t="shared" si="2"/>
        <v>0</v>
      </c>
      <c r="L58" s="86"/>
      <c r="M58" s="81"/>
    </row>
    <row r="59" spans="1:13">
      <c r="A59" s="140"/>
      <c r="B59" s="123">
        <v>54</v>
      </c>
      <c r="C59" s="69">
        <v>67005</v>
      </c>
      <c r="D59" s="69">
        <v>69942</v>
      </c>
      <c r="E59" s="70">
        <f t="shared" si="3"/>
        <v>2937</v>
      </c>
      <c r="F59" s="70">
        <v>6.73</v>
      </c>
      <c r="G59" s="70">
        <f t="shared" si="0"/>
        <v>19766.010000000002</v>
      </c>
      <c r="H59" s="70">
        <v>17006.73</v>
      </c>
      <c r="I59" s="168">
        <v>82497</v>
      </c>
      <c r="J59" s="75">
        <v>44937</v>
      </c>
      <c r="K59" s="70">
        <f t="shared" si="2"/>
        <v>-2759.2800000000025</v>
      </c>
      <c r="L59" s="86"/>
      <c r="M59" s="81"/>
    </row>
    <row r="60" spans="1:13">
      <c r="A60" s="138"/>
      <c r="B60" s="122">
        <v>55</v>
      </c>
      <c r="C60" s="69"/>
      <c r="D60" s="69"/>
      <c r="E60" s="70">
        <f t="shared" si="3"/>
        <v>0</v>
      </c>
      <c r="F60" s="70">
        <v>6.73</v>
      </c>
      <c r="G60" s="70">
        <f t="shared" si="0"/>
        <v>0</v>
      </c>
      <c r="H60" s="70"/>
      <c r="I60" s="168"/>
      <c r="J60" s="75"/>
      <c r="K60" s="70">
        <f t="shared" si="2"/>
        <v>0</v>
      </c>
      <c r="L60" s="86"/>
      <c r="M60" s="81"/>
    </row>
    <row r="61" spans="1:13">
      <c r="A61" s="138"/>
      <c r="B61" s="122">
        <v>56</v>
      </c>
      <c r="C61" s="69">
        <v>711</v>
      </c>
      <c r="D61" s="69">
        <v>721</v>
      </c>
      <c r="E61" s="70">
        <f t="shared" si="3"/>
        <v>10</v>
      </c>
      <c r="F61" s="70">
        <v>6.73</v>
      </c>
      <c r="G61" s="70">
        <f t="shared" si="0"/>
        <v>67.300000000000011</v>
      </c>
      <c r="H61" s="70"/>
      <c r="I61" s="168"/>
      <c r="J61" s="75"/>
      <c r="K61" s="70">
        <f t="shared" si="2"/>
        <v>-67.300000000000011</v>
      </c>
      <c r="L61" s="86"/>
      <c r="M61" s="81"/>
    </row>
    <row r="62" spans="1:13">
      <c r="A62" s="138"/>
      <c r="B62" s="122">
        <v>57</v>
      </c>
      <c r="C62" s="69">
        <v>30324</v>
      </c>
      <c r="D62" s="69">
        <v>31754</v>
      </c>
      <c r="E62" s="70">
        <f t="shared" si="3"/>
        <v>1430</v>
      </c>
      <c r="F62" s="70">
        <v>6.73</v>
      </c>
      <c r="G62" s="70">
        <f t="shared" si="0"/>
        <v>9623.9000000000015</v>
      </c>
      <c r="H62" s="70"/>
      <c r="I62" s="168"/>
      <c r="J62" s="75"/>
      <c r="K62" s="70">
        <f t="shared" si="2"/>
        <v>-9623.9000000000015</v>
      </c>
      <c r="L62" s="86"/>
      <c r="M62" s="81"/>
    </row>
    <row r="63" spans="1:13">
      <c r="A63" s="138"/>
      <c r="B63" s="122">
        <v>58</v>
      </c>
      <c r="C63" s="69">
        <v>15595</v>
      </c>
      <c r="D63" s="69">
        <v>15595</v>
      </c>
      <c r="E63" s="70">
        <f t="shared" si="3"/>
        <v>0</v>
      </c>
      <c r="F63" s="112">
        <v>4.71</v>
      </c>
      <c r="G63" s="70">
        <f t="shared" si="0"/>
        <v>0</v>
      </c>
      <c r="H63" s="70"/>
      <c r="I63" s="168"/>
      <c r="J63" s="75"/>
      <c r="K63" s="70">
        <f t="shared" si="2"/>
        <v>0</v>
      </c>
      <c r="L63" s="86"/>
      <c r="M63" s="81"/>
    </row>
    <row r="64" spans="1:13">
      <c r="A64" s="24"/>
      <c r="B64" s="122">
        <v>60</v>
      </c>
      <c r="C64" s="69">
        <v>1252</v>
      </c>
      <c r="D64" s="69">
        <v>1388</v>
      </c>
      <c r="E64" s="70">
        <f t="shared" si="3"/>
        <v>136</v>
      </c>
      <c r="F64" s="70">
        <v>6.73</v>
      </c>
      <c r="G64" s="70">
        <f t="shared" si="0"/>
        <v>915.28000000000009</v>
      </c>
      <c r="H64" s="70">
        <v>498.02</v>
      </c>
      <c r="I64" s="168">
        <v>142230</v>
      </c>
      <c r="J64" s="75">
        <v>44953</v>
      </c>
      <c r="K64" s="70">
        <f t="shared" si="2"/>
        <v>-417.2600000000001</v>
      </c>
      <c r="L64" s="86"/>
      <c r="M64" s="81"/>
    </row>
    <row r="65" spans="1:13">
      <c r="A65" s="140"/>
      <c r="B65" s="122">
        <v>61</v>
      </c>
      <c r="C65" s="69">
        <v>59330</v>
      </c>
      <c r="D65" s="69">
        <v>59999</v>
      </c>
      <c r="E65" s="70">
        <f t="shared" si="3"/>
        <v>669</v>
      </c>
      <c r="F65" s="112">
        <v>4.71</v>
      </c>
      <c r="G65" s="70">
        <f t="shared" si="0"/>
        <v>3150.99</v>
      </c>
      <c r="H65" s="70"/>
      <c r="I65" s="168"/>
      <c r="J65" s="75"/>
      <c r="K65" s="70">
        <f t="shared" si="2"/>
        <v>-3150.99</v>
      </c>
      <c r="L65" s="86"/>
      <c r="M65" s="81"/>
    </row>
    <row r="66" spans="1:13">
      <c r="A66" s="138"/>
      <c r="B66" s="122">
        <v>62</v>
      </c>
      <c r="C66" s="69">
        <v>897</v>
      </c>
      <c r="D66" s="69">
        <v>897</v>
      </c>
      <c r="E66" s="70">
        <f t="shared" si="3"/>
        <v>0</v>
      </c>
      <c r="F66" s="70">
        <v>6.73</v>
      </c>
      <c r="G66" s="70">
        <f t="shared" si="0"/>
        <v>0</v>
      </c>
      <c r="H66" s="70"/>
      <c r="I66" s="168"/>
      <c r="J66" s="75"/>
      <c r="K66" s="70">
        <f t="shared" si="2"/>
        <v>0</v>
      </c>
      <c r="L66" s="86"/>
      <c r="M66" s="81"/>
    </row>
    <row r="67" spans="1:13">
      <c r="A67" s="140"/>
      <c r="B67" s="122">
        <v>63</v>
      </c>
      <c r="C67" s="69">
        <v>773</v>
      </c>
      <c r="D67" s="69">
        <v>1767</v>
      </c>
      <c r="E67" s="70">
        <f t="shared" si="3"/>
        <v>994</v>
      </c>
      <c r="F67" s="112">
        <v>4.71</v>
      </c>
      <c r="G67" s="70">
        <f t="shared" si="0"/>
        <v>4681.74</v>
      </c>
      <c r="H67" s="70">
        <v>1060</v>
      </c>
      <c r="I67" s="168">
        <v>294640</v>
      </c>
      <c r="J67" s="75">
        <v>44931</v>
      </c>
      <c r="K67" s="70">
        <f t="shared" si="2"/>
        <v>-3621.74</v>
      </c>
      <c r="L67" s="86"/>
      <c r="M67" s="81"/>
    </row>
    <row r="68" spans="1:13">
      <c r="A68" s="138"/>
      <c r="B68" s="122">
        <v>64</v>
      </c>
      <c r="C68" s="69">
        <v>14805</v>
      </c>
      <c r="D68" s="69">
        <v>14894</v>
      </c>
      <c r="E68" s="70">
        <f t="shared" si="3"/>
        <v>89</v>
      </c>
      <c r="F68" s="112">
        <v>4.71</v>
      </c>
      <c r="G68" s="70">
        <f t="shared" si="0"/>
        <v>419.19</v>
      </c>
      <c r="H68" s="70"/>
      <c r="I68" s="168"/>
      <c r="J68" s="75"/>
      <c r="K68" s="70">
        <f t="shared" si="2"/>
        <v>-419.19</v>
      </c>
      <c r="L68" s="86"/>
      <c r="M68" s="81"/>
    </row>
    <row r="69" spans="1:13">
      <c r="A69" s="138"/>
      <c r="B69" s="122">
        <v>65</v>
      </c>
      <c r="C69" s="69">
        <v>4246</v>
      </c>
      <c r="D69" s="69">
        <v>4246</v>
      </c>
      <c r="E69" s="70">
        <f t="shared" si="3"/>
        <v>0</v>
      </c>
      <c r="F69" s="70">
        <v>6.73</v>
      </c>
      <c r="G69" s="70">
        <f t="shared" si="0"/>
        <v>0</v>
      </c>
      <c r="H69" s="70">
        <v>3000</v>
      </c>
      <c r="I69" s="168">
        <v>642989</v>
      </c>
      <c r="J69" s="75">
        <v>44953</v>
      </c>
      <c r="K69" s="70">
        <f t="shared" si="2"/>
        <v>3000</v>
      </c>
      <c r="L69" s="86"/>
      <c r="M69" s="81"/>
    </row>
    <row r="70" spans="1:13">
      <c r="A70" s="138"/>
      <c r="B70" s="122">
        <v>67</v>
      </c>
      <c r="C70" s="69">
        <v>6353</v>
      </c>
      <c r="D70" s="69">
        <v>6375</v>
      </c>
      <c r="E70" s="70">
        <f t="shared" si="3"/>
        <v>22</v>
      </c>
      <c r="F70" s="70">
        <v>6.73</v>
      </c>
      <c r="G70" s="70">
        <f t="shared" si="0"/>
        <v>148.06</v>
      </c>
      <c r="H70" s="70"/>
      <c r="I70" s="168"/>
      <c r="J70" s="75"/>
      <c r="K70" s="70">
        <f t="shared" si="2"/>
        <v>-148.06</v>
      </c>
      <c r="L70" s="86"/>
      <c r="M70" s="81"/>
    </row>
    <row r="71" spans="1:13">
      <c r="A71" s="138"/>
      <c r="B71" s="122">
        <v>68</v>
      </c>
      <c r="C71" s="69">
        <v>77609</v>
      </c>
      <c r="D71" s="69">
        <v>80763</v>
      </c>
      <c r="E71" s="70">
        <f t="shared" si="3"/>
        <v>3154</v>
      </c>
      <c r="F71" s="112">
        <v>4.71</v>
      </c>
      <c r="G71" s="70">
        <f t="shared" si="0"/>
        <v>14855.34</v>
      </c>
      <c r="H71" s="70">
        <v>13321.65</v>
      </c>
      <c r="I71" s="168">
        <v>1</v>
      </c>
      <c r="J71" s="75">
        <v>44938</v>
      </c>
      <c r="K71" s="70">
        <f t="shared" si="2"/>
        <v>-1533.6900000000005</v>
      </c>
      <c r="L71" s="86"/>
      <c r="M71" s="81"/>
    </row>
    <row r="72" spans="1:13">
      <c r="A72" s="138"/>
      <c r="B72" s="122">
        <v>69</v>
      </c>
      <c r="C72" s="69">
        <v>73206</v>
      </c>
      <c r="D72" s="69">
        <v>75472</v>
      </c>
      <c r="E72" s="70">
        <f t="shared" si="3"/>
        <v>2266</v>
      </c>
      <c r="F72" s="112">
        <v>4.71</v>
      </c>
      <c r="G72" s="70">
        <f t="shared" ref="G72:G138" si="4">F72*E72</f>
        <v>10672.86</v>
      </c>
      <c r="H72" s="70">
        <v>4320</v>
      </c>
      <c r="I72" s="168">
        <v>554251</v>
      </c>
      <c r="J72" s="75">
        <v>44935</v>
      </c>
      <c r="K72" s="70">
        <f t="shared" si="2"/>
        <v>-6352.8600000000006</v>
      </c>
      <c r="L72" s="86">
        <v>14953917</v>
      </c>
      <c r="M72" s="81"/>
    </row>
    <row r="73" spans="1:13">
      <c r="A73" s="138"/>
      <c r="B73" s="122">
        <v>70</v>
      </c>
      <c r="C73" s="69">
        <v>11251</v>
      </c>
      <c r="D73" s="69">
        <v>13127</v>
      </c>
      <c r="E73" s="70">
        <f t="shared" si="3"/>
        <v>1876</v>
      </c>
      <c r="F73" s="70">
        <v>6.73</v>
      </c>
      <c r="G73" s="70">
        <f t="shared" si="4"/>
        <v>12625.480000000001</v>
      </c>
      <c r="H73" s="70"/>
      <c r="I73" s="168"/>
      <c r="J73" s="75"/>
      <c r="K73" s="70">
        <f t="shared" si="2"/>
        <v>-12625.480000000001</v>
      </c>
      <c r="L73" s="86"/>
      <c r="M73" s="81"/>
    </row>
    <row r="74" spans="1:13">
      <c r="A74" s="138"/>
      <c r="B74" s="122">
        <v>71</v>
      </c>
      <c r="C74" s="69">
        <v>20152</v>
      </c>
      <c r="D74" s="69">
        <v>20152</v>
      </c>
      <c r="E74" s="70">
        <f t="shared" ref="E74:E140" si="5">D74-C74</f>
        <v>0</v>
      </c>
      <c r="F74" s="112">
        <v>4.71</v>
      </c>
      <c r="G74" s="70">
        <f t="shared" si="4"/>
        <v>0</v>
      </c>
      <c r="H74" s="70"/>
      <c r="I74" s="168"/>
      <c r="J74" s="75"/>
      <c r="K74" s="70">
        <f t="shared" ref="K74:K141" si="6">H74-G74</f>
        <v>0</v>
      </c>
      <c r="L74" s="86"/>
      <c r="M74" s="81"/>
    </row>
    <row r="75" spans="1:13" s="64" customFormat="1">
      <c r="A75" s="138"/>
      <c r="B75" s="122">
        <v>72</v>
      </c>
      <c r="C75" s="69">
        <v>6912</v>
      </c>
      <c r="D75" s="69">
        <v>6912</v>
      </c>
      <c r="E75" s="70">
        <f t="shared" si="5"/>
        <v>0</v>
      </c>
      <c r="F75" s="70">
        <v>6.73</v>
      </c>
      <c r="G75" s="70">
        <f t="shared" ref="G75" si="7">F75*E75</f>
        <v>0</v>
      </c>
      <c r="H75" s="70"/>
      <c r="I75" s="168"/>
      <c r="J75" s="75"/>
      <c r="K75" s="70">
        <f t="shared" ref="K75" si="8">H75-G75</f>
        <v>0</v>
      </c>
      <c r="L75" s="86"/>
      <c r="M75" s="81"/>
    </row>
    <row r="76" spans="1:13">
      <c r="A76" s="138"/>
      <c r="B76" s="122">
        <v>73</v>
      </c>
      <c r="C76" s="69">
        <v>26205</v>
      </c>
      <c r="D76" s="69">
        <v>26205</v>
      </c>
      <c r="E76" s="70">
        <f t="shared" si="5"/>
        <v>0</v>
      </c>
      <c r="F76" s="70">
        <v>6.73</v>
      </c>
      <c r="G76" s="70">
        <f t="shared" si="4"/>
        <v>0</v>
      </c>
      <c r="H76" s="70"/>
      <c r="I76" s="168"/>
      <c r="J76" s="75"/>
      <c r="K76" s="70">
        <f t="shared" si="6"/>
        <v>0</v>
      </c>
      <c r="L76" s="86"/>
      <c r="M76" s="81"/>
    </row>
    <row r="77" spans="1:13">
      <c r="A77" s="138"/>
      <c r="B77" s="122">
        <v>74</v>
      </c>
      <c r="C77" s="69"/>
      <c r="D77" s="69"/>
      <c r="E77" s="70">
        <f t="shared" si="5"/>
        <v>0</v>
      </c>
      <c r="F77" s="70">
        <v>6.73</v>
      </c>
      <c r="G77" s="70">
        <f t="shared" si="4"/>
        <v>0</v>
      </c>
      <c r="H77" s="70"/>
      <c r="I77" s="168"/>
      <c r="J77" s="75"/>
      <c r="K77" s="70">
        <f t="shared" si="6"/>
        <v>0</v>
      </c>
      <c r="L77" s="86"/>
      <c r="M77" s="81"/>
    </row>
    <row r="78" spans="1:13">
      <c r="A78" s="138"/>
      <c r="B78" s="122">
        <v>75</v>
      </c>
      <c r="C78" s="69"/>
      <c r="D78" s="69"/>
      <c r="E78" s="70">
        <f t="shared" si="5"/>
        <v>0</v>
      </c>
      <c r="F78" s="70">
        <v>6.73</v>
      </c>
      <c r="G78" s="70">
        <f t="shared" si="4"/>
        <v>0</v>
      </c>
      <c r="H78" s="70"/>
      <c r="I78" s="168"/>
      <c r="J78" s="75"/>
      <c r="K78" s="70">
        <f t="shared" si="6"/>
        <v>0</v>
      </c>
      <c r="L78" s="86"/>
      <c r="M78" s="81"/>
    </row>
    <row r="79" spans="1:13">
      <c r="A79" s="138"/>
      <c r="B79" s="122">
        <v>76</v>
      </c>
      <c r="C79" s="69">
        <v>4205</v>
      </c>
      <c r="D79" s="69">
        <v>4205</v>
      </c>
      <c r="E79" s="70">
        <f t="shared" si="5"/>
        <v>0</v>
      </c>
      <c r="F79" s="70">
        <v>6.73</v>
      </c>
      <c r="G79" s="70">
        <f t="shared" si="4"/>
        <v>0</v>
      </c>
      <c r="H79" s="70"/>
      <c r="I79" s="168"/>
      <c r="J79" s="75"/>
      <c r="K79" s="70">
        <f t="shared" si="6"/>
        <v>0</v>
      </c>
      <c r="L79" s="86"/>
      <c r="M79" s="81"/>
    </row>
    <row r="80" spans="1:13">
      <c r="A80" s="138"/>
      <c r="B80" s="122">
        <v>77</v>
      </c>
      <c r="C80" s="69">
        <v>8747</v>
      </c>
      <c r="D80" s="69">
        <v>8852</v>
      </c>
      <c r="E80" s="70">
        <f t="shared" si="5"/>
        <v>105</v>
      </c>
      <c r="F80" s="70">
        <v>6.73</v>
      </c>
      <c r="G80" s="70">
        <f t="shared" si="4"/>
        <v>706.65000000000009</v>
      </c>
      <c r="H80" s="70"/>
      <c r="I80" s="168"/>
      <c r="J80" s="75"/>
      <c r="K80" s="70">
        <f t="shared" si="6"/>
        <v>-706.65000000000009</v>
      </c>
      <c r="L80" s="86"/>
      <c r="M80" s="81"/>
    </row>
    <row r="81" spans="1:13">
      <c r="A81" s="22"/>
      <c r="B81" s="122">
        <v>79</v>
      </c>
      <c r="C81" s="69">
        <v>21427</v>
      </c>
      <c r="D81" s="69">
        <v>21560</v>
      </c>
      <c r="E81" s="70">
        <f t="shared" si="5"/>
        <v>133</v>
      </c>
      <c r="F81" s="70">
        <v>6.73</v>
      </c>
      <c r="G81" s="70">
        <f t="shared" si="4"/>
        <v>895.09</v>
      </c>
      <c r="H81" s="70">
        <v>3000</v>
      </c>
      <c r="I81" s="168">
        <v>158267</v>
      </c>
      <c r="J81" s="75">
        <v>44935</v>
      </c>
      <c r="K81" s="70">
        <f t="shared" si="6"/>
        <v>2104.91</v>
      </c>
      <c r="L81" s="86"/>
      <c r="M81" s="81"/>
    </row>
    <row r="82" spans="1:13">
      <c r="A82" s="138"/>
      <c r="B82" s="122">
        <v>80</v>
      </c>
      <c r="C82" s="69">
        <v>6653</v>
      </c>
      <c r="D82" s="69">
        <v>7675</v>
      </c>
      <c r="E82" s="70">
        <f t="shared" si="5"/>
        <v>1022</v>
      </c>
      <c r="F82" s="70">
        <v>6.73</v>
      </c>
      <c r="G82" s="70">
        <f t="shared" si="4"/>
        <v>6878.06</v>
      </c>
      <c r="H82" s="70"/>
      <c r="I82" s="168"/>
      <c r="J82" s="75"/>
      <c r="K82" s="70">
        <f t="shared" si="6"/>
        <v>-6878.06</v>
      </c>
      <c r="L82" s="86"/>
      <c r="M82" s="81"/>
    </row>
    <row r="83" spans="1:13">
      <c r="A83" s="138"/>
      <c r="B83" s="122">
        <v>81</v>
      </c>
      <c r="C83" s="69">
        <v>46909</v>
      </c>
      <c r="D83" s="69">
        <v>48003</v>
      </c>
      <c r="E83" s="70">
        <f t="shared" si="5"/>
        <v>1094</v>
      </c>
      <c r="F83" s="112">
        <v>4.71</v>
      </c>
      <c r="G83" s="70">
        <f t="shared" si="4"/>
        <v>5152.74</v>
      </c>
      <c r="H83" s="70"/>
      <c r="I83" s="168"/>
      <c r="J83" s="75"/>
      <c r="K83" s="70">
        <f t="shared" si="6"/>
        <v>-5152.74</v>
      </c>
      <c r="L83" s="86"/>
      <c r="M83" s="81"/>
    </row>
    <row r="84" spans="1:13">
      <c r="A84" s="138"/>
      <c r="B84" s="122">
        <v>82</v>
      </c>
      <c r="C84" s="69">
        <v>30330</v>
      </c>
      <c r="D84" s="69">
        <v>30924</v>
      </c>
      <c r="E84" s="70">
        <f t="shared" si="5"/>
        <v>594</v>
      </c>
      <c r="F84" s="112">
        <v>4.71</v>
      </c>
      <c r="G84" s="70">
        <f t="shared" si="4"/>
        <v>2797.74</v>
      </c>
      <c r="H84" s="70">
        <v>2000</v>
      </c>
      <c r="I84" s="168">
        <v>154302</v>
      </c>
      <c r="J84" s="75">
        <v>44956</v>
      </c>
      <c r="K84" s="70">
        <f t="shared" si="6"/>
        <v>-797.73999999999978</v>
      </c>
      <c r="L84" s="86"/>
      <c r="M84" s="81"/>
    </row>
    <row r="85" spans="1:13">
      <c r="A85" s="138"/>
      <c r="B85" s="122">
        <v>83</v>
      </c>
      <c r="C85" s="69">
        <v>13438</v>
      </c>
      <c r="D85" s="69">
        <v>13654</v>
      </c>
      <c r="E85" s="70">
        <f t="shared" si="5"/>
        <v>216</v>
      </c>
      <c r="F85" s="112">
        <v>4.71</v>
      </c>
      <c r="G85" s="70">
        <f t="shared" si="4"/>
        <v>1017.36</v>
      </c>
      <c r="H85" s="70">
        <v>1300</v>
      </c>
      <c r="I85" s="168">
        <v>33036</v>
      </c>
      <c r="J85" s="75">
        <v>44937</v>
      </c>
      <c r="K85" s="70">
        <f t="shared" si="6"/>
        <v>282.64</v>
      </c>
      <c r="L85" s="86"/>
      <c r="M85" s="81"/>
    </row>
    <row r="86" spans="1:13">
      <c r="A86" s="138"/>
      <c r="B86" s="122">
        <v>84</v>
      </c>
      <c r="C86" s="69">
        <v>6534</v>
      </c>
      <c r="D86" s="69">
        <v>6535</v>
      </c>
      <c r="E86" s="70">
        <f t="shared" si="5"/>
        <v>1</v>
      </c>
      <c r="F86" s="70">
        <v>6.73</v>
      </c>
      <c r="G86" s="70">
        <f t="shared" si="4"/>
        <v>6.73</v>
      </c>
      <c r="H86" s="70"/>
      <c r="I86" s="168"/>
      <c r="J86" s="75"/>
      <c r="K86" s="70">
        <f t="shared" si="6"/>
        <v>-6.73</v>
      </c>
      <c r="L86" s="86"/>
      <c r="M86" s="81"/>
    </row>
    <row r="87" spans="1:13">
      <c r="A87" s="22"/>
      <c r="B87" s="122">
        <v>85</v>
      </c>
      <c r="C87" s="69">
        <v>20177</v>
      </c>
      <c r="D87" s="69">
        <v>20927</v>
      </c>
      <c r="E87" s="70">
        <f t="shared" si="5"/>
        <v>750</v>
      </c>
      <c r="F87" s="70">
        <v>6.73</v>
      </c>
      <c r="G87" s="70">
        <f t="shared" si="4"/>
        <v>5047.5</v>
      </c>
      <c r="H87" s="70">
        <v>5500</v>
      </c>
      <c r="I87" s="168">
        <v>171023</v>
      </c>
      <c r="J87" s="75">
        <v>44941</v>
      </c>
      <c r="K87" s="70">
        <f t="shared" si="6"/>
        <v>452.5</v>
      </c>
      <c r="L87" s="86"/>
      <c r="M87" s="81"/>
    </row>
    <row r="88" spans="1:13">
      <c r="A88" s="138"/>
      <c r="B88" s="122">
        <v>86</v>
      </c>
      <c r="C88" s="69"/>
      <c r="D88" s="69"/>
      <c r="E88" s="70">
        <f t="shared" si="5"/>
        <v>0</v>
      </c>
      <c r="F88" s="70">
        <v>6.73</v>
      </c>
      <c r="G88" s="70">
        <f t="shared" si="4"/>
        <v>0</v>
      </c>
      <c r="H88" s="70"/>
      <c r="I88" s="168"/>
      <c r="J88" s="75"/>
      <c r="K88" s="70">
        <f t="shared" si="6"/>
        <v>0</v>
      </c>
      <c r="L88" s="86"/>
      <c r="M88" s="81"/>
    </row>
    <row r="89" spans="1:13">
      <c r="A89" s="138"/>
      <c r="B89" s="122">
        <v>87</v>
      </c>
      <c r="C89" s="69">
        <v>12704</v>
      </c>
      <c r="D89" s="69">
        <v>12779</v>
      </c>
      <c r="E89" s="70">
        <f t="shared" si="5"/>
        <v>75</v>
      </c>
      <c r="F89" s="70">
        <v>6.73</v>
      </c>
      <c r="G89" s="70">
        <f t="shared" si="4"/>
        <v>504.75000000000006</v>
      </c>
      <c r="H89" s="70"/>
      <c r="I89" s="168"/>
      <c r="J89" s="75"/>
      <c r="K89" s="70">
        <f t="shared" si="6"/>
        <v>-504.75000000000006</v>
      </c>
      <c r="L89" s="86"/>
      <c r="M89" s="81"/>
    </row>
    <row r="90" spans="1:13">
      <c r="A90" s="138"/>
      <c r="B90" s="122">
        <v>88</v>
      </c>
      <c r="C90" s="69">
        <v>1281</v>
      </c>
      <c r="D90" s="69">
        <v>1281</v>
      </c>
      <c r="E90" s="70">
        <f t="shared" si="5"/>
        <v>0</v>
      </c>
      <c r="F90" s="70">
        <v>6.73</v>
      </c>
      <c r="G90" s="70">
        <f t="shared" si="4"/>
        <v>0</v>
      </c>
      <c r="H90" s="70"/>
      <c r="I90" s="168"/>
      <c r="J90" s="75"/>
      <c r="K90" s="70">
        <f t="shared" si="6"/>
        <v>0</v>
      </c>
      <c r="L90" s="86"/>
      <c r="M90" s="81"/>
    </row>
    <row r="91" spans="1:13">
      <c r="A91" s="138"/>
      <c r="B91" s="122">
        <v>89</v>
      </c>
      <c r="C91" s="69">
        <v>9818</v>
      </c>
      <c r="D91" s="69">
        <v>9818</v>
      </c>
      <c r="E91" s="70">
        <f t="shared" si="5"/>
        <v>0</v>
      </c>
      <c r="F91" s="112">
        <v>4.71</v>
      </c>
      <c r="G91" s="70">
        <f t="shared" si="4"/>
        <v>0</v>
      </c>
      <c r="H91" s="70"/>
      <c r="I91" s="168"/>
      <c r="J91" s="75"/>
      <c r="K91" s="70">
        <f t="shared" si="6"/>
        <v>0</v>
      </c>
      <c r="L91" s="86"/>
      <c r="M91" s="81"/>
    </row>
    <row r="92" spans="1:13">
      <c r="A92" s="138"/>
      <c r="B92" s="122">
        <v>90</v>
      </c>
      <c r="C92" s="69">
        <v>10935</v>
      </c>
      <c r="D92" s="69">
        <v>10947</v>
      </c>
      <c r="E92" s="70">
        <f t="shared" si="5"/>
        <v>12</v>
      </c>
      <c r="F92" s="70">
        <v>6.73</v>
      </c>
      <c r="G92" s="70">
        <f t="shared" si="4"/>
        <v>80.760000000000005</v>
      </c>
      <c r="H92" s="70"/>
      <c r="I92" s="168"/>
      <c r="J92" s="75"/>
      <c r="K92" s="70">
        <f t="shared" si="6"/>
        <v>-80.760000000000005</v>
      </c>
      <c r="L92" s="86"/>
      <c r="M92" s="81"/>
    </row>
    <row r="93" spans="1:13">
      <c r="A93" s="138"/>
      <c r="B93" s="122">
        <v>91</v>
      </c>
      <c r="C93" s="69"/>
      <c r="D93" s="69"/>
      <c r="E93" s="70">
        <f t="shared" si="5"/>
        <v>0</v>
      </c>
      <c r="F93" s="70">
        <v>6.73</v>
      </c>
      <c r="G93" s="70">
        <f t="shared" si="4"/>
        <v>0</v>
      </c>
      <c r="H93" s="70"/>
      <c r="I93" s="168"/>
      <c r="J93" s="75"/>
      <c r="K93" s="70">
        <f t="shared" si="6"/>
        <v>0</v>
      </c>
      <c r="L93" s="86"/>
      <c r="M93" s="81"/>
    </row>
    <row r="94" spans="1:13">
      <c r="A94" s="138"/>
      <c r="B94" s="122">
        <v>92</v>
      </c>
      <c r="C94" s="69">
        <v>21405</v>
      </c>
      <c r="D94" s="69">
        <v>21546</v>
      </c>
      <c r="E94" s="70">
        <f t="shared" si="5"/>
        <v>141</v>
      </c>
      <c r="F94" s="70">
        <v>6.73</v>
      </c>
      <c r="G94" s="70">
        <f t="shared" si="4"/>
        <v>948.93000000000006</v>
      </c>
      <c r="H94" s="70"/>
      <c r="I94" s="168"/>
      <c r="J94" s="75"/>
      <c r="K94" s="70">
        <f t="shared" si="6"/>
        <v>-948.93000000000006</v>
      </c>
      <c r="L94" s="86"/>
      <c r="M94" s="81"/>
    </row>
    <row r="95" spans="1:13">
      <c r="A95" s="138"/>
      <c r="B95" s="122">
        <v>93</v>
      </c>
      <c r="C95" s="69">
        <v>15317</v>
      </c>
      <c r="D95" s="69">
        <v>15317</v>
      </c>
      <c r="E95" s="70">
        <f t="shared" si="5"/>
        <v>0</v>
      </c>
      <c r="F95" s="70">
        <v>6.73</v>
      </c>
      <c r="G95" s="70">
        <f t="shared" si="4"/>
        <v>0</v>
      </c>
      <c r="H95" s="70"/>
      <c r="I95" s="168"/>
      <c r="J95" s="75"/>
      <c r="K95" s="70">
        <f t="shared" si="6"/>
        <v>0</v>
      </c>
      <c r="L95" s="86"/>
      <c r="M95" s="81"/>
    </row>
    <row r="96" spans="1:13">
      <c r="A96" s="138"/>
      <c r="B96" s="122">
        <v>94</v>
      </c>
      <c r="C96" s="69">
        <v>1785</v>
      </c>
      <c r="D96" s="69">
        <v>1858</v>
      </c>
      <c r="E96" s="70">
        <f t="shared" si="5"/>
        <v>73</v>
      </c>
      <c r="F96" s="70">
        <v>6.73</v>
      </c>
      <c r="G96" s="70">
        <f t="shared" si="4"/>
        <v>491.29</v>
      </c>
      <c r="H96" s="70"/>
      <c r="I96" s="168"/>
      <c r="J96" s="75"/>
      <c r="K96" s="70">
        <f t="shared" si="6"/>
        <v>-491.29</v>
      </c>
      <c r="L96" s="86"/>
      <c r="M96" s="81"/>
    </row>
    <row r="97" spans="1:13">
      <c r="A97" s="138"/>
      <c r="B97" s="122">
        <v>95</v>
      </c>
      <c r="C97" s="69">
        <v>848</v>
      </c>
      <c r="D97" s="69">
        <v>848</v>
      </c>
      <c r="E97" s="70">
        <f t="shared" si="5"/>
        <v>0</v>
      </c>
      <c r="F97" s="70">
        <v>6.73</v>
      </c>
      <c r="G97" s="70">
        <f t="shared" si="4"/>
        <v>0</v>
      </c>
      <c r="H97" s="70"/>
      <c r="I97" s="168"/>
      <c r="J97" s="75"/>
      <c r="K97" s="70">
        <f t="shared" si="6"/>
        <v>0</v>
      </c>
      <c r="L97" s="86"/>
      <c r="M97" s="81"/>
    </row>
    <row r="98" spans="1:13">
      <c r="A98" s="138"/>
      <c r="B98" s="122">
        <v>96</v>
      </c>
      <c r="C98" s="69">
        <v>33785</v>
      </c>
      <c r="D98" s="69">
        <v>35083</v>
      </c>
      <c r="E98" s="70">
        <f t="shared" si="5"/>
        <v>1298</v>
      </c>
      <c r="F98" s="70">
        <v>6.73</v>
      </c>
      <c r="G98" s="70">
        <f t="shared" si="4"/>
        <v>8735.5400000000009</v>
      </c>
      <c r="H98" s="70"/>
      <c r="I98" s="168"/>
      <c r="J98" s="75"/>
      <c r="K98" s="70">
        <f t="shared" si="6"/>
        <v>-8735.5400000000009</v>
      </c>
      <c r="L98" s="86"/>
      <c r="M98" s="81"/>
    </row>
    <row r="99" spans="1:13">
      <c r="A99" s="138"/>
      <c r="B99" s="122">
        <v>97</v>
      </c>
      <c r="C99" s="69"/>
      <c r="D99" s="69"/>
      <c r="E99" s="70">
        <f t="shared" si="5"/>
        <v>0</v>
      </c>
      <c r="F99" s="70">
        <v>6.73</v>
      </c>
      <c r="G99" s="70">
        <f t="shared" si="4"/>
        <v>0</v>
      </c>
      <c r="H99" s="70"/>
      <c r="I99" s="168"/>
      <c r="J99" s="75"/>
      <c r="K99" s="70">
        <f t="shared" si="6"/>
        <v>0</v>
      </c>
      <c r="L99" s="86"/>
      <c r="M99" s="81"/>
    </row>
    <row r="100" spans="1:13" s="64" customFormat="1">
      <c r="A100" s="162"/>
      <c r="B100" s="161" t="s">
        <v>39</v>
      </c>
      <c r="C100" s="69"/>
      <c r="D100" s="69"/>
      <c r="E100" s="70">
        <f t="shared" si="5"/>
        <v>0</v>
      </c>
      <c r="F100" s="70">
        <v>6.73</v>
      </c>
      <c r="G100" s="70">
        <f t="shared" si="4"/>
        <v>0</v>
      </c>
      <c r="H100" s="70"/>
      <c r="I100" s="168"/>
      <c r="J100" s="75"/>
      <c r="K100" s="70">
        <f t="shared" si="6"/>
        <v>0</v>
      </c>
      <c r="L100" s="86"/>
      <c r="M100" s="81"/>
    </row>
    <row r="101" spans="1:13" s="64" customFormat="1">
      <c r="A101" s="179"/>
      <c r="B101" s="178" t="s">
        <v>97</v>
      </c>
      <c r="C101" s="69"/>
      <c r="D101" s="69"/>
      <c r="E101" s="70">
        <f t="shared" si="5"/>
        <v>0</v>
      </c>
      <c r="F101" s="70">
        <v>6.73</v>
      </c>
      <c r="G101" s="70">
        <f t="shared" si="4"/>
        <v>0</v>
      </c>
      <c r="H101" s="70"/>
      <c r="I101" s="178"/>
      <c r="J101" s="75"/>
      <c r="K101" s="70">
        <f t="shared" si="6"/>
        <v>0</v>
      </c>
      <c r="L101" s="86"/>
      <c r="M101" s="81"/>
    </row>
    <row r="102" spans="1:13">
      <c r="A102" s="138"/>
      <c r="B102" s="122">
        <v>98</v>
      </c>
      <c r="C102" s="69"/>
      <c r="D102" s="69"/>
      <c r="E102" s="70">
        <f t="shared" si="5"/>
        <v>0</v>
      </c>
      <c r="F102" s="70">
        <v>6.73</v>
      </c>
      <c r="G102" s="70">
        <f t="shared" si="4"/>
        <v>0</v>
      </c>
      <c r="H102" s="70"/>
      <c r="I102" s="168"/>
      <c r="J102" s="75"/>
      <c r="K102" s="70">
        <f t="shared" si="6"/>
        <v>0</v>
      </c>
      <c r="L102" s="86"/>
      <c r="M102" s="81"/>
    </row>
    <row r="103" spans="1:13">
      <c r="A103" s="138"/>
      <c r="B103" s="122" t="s">
        <v>24</v>
      </c>
      <c r="C103" s="69">
        <v>1388</v>
      </c>
      <c r="D103" s="69">
        <v>1388</v>
      </c>
      <c r="E103" s="70">
        <f t="shared" si="5"/>
        <v>0</v>
      </c>
      <c r="F103" s="70">
        <v>6.73</v>
      </c>
      <c r="G103" s="70">
        <f t="shared" si="4"/>
        <v>0</v>
      </c>
      <c r="H103" s="70"/>
      <c r="I103" s="168"/>
      <c r="J103" s="75"/>
      <c r="K103" s="70">
        <f t="shared" si="6"/>
        <v>0</v>
      </c>
      <c r="L103" s="86"/>
      <c r="M103" s="81"/>
    </row>
    <row r="104" spans="1:13">
      <c r="A104" s="138"/>
      <c r="B104" s="122">
        <v>100</v>
      </c>
      <c r="C104" s="69"/>
      <c r="D104" s="69"/>
      <c r="E104" s="70">
        <f t="shared" si="5"/>
        <v>0</v>
      </c>
      <c r="F104" s="70">
        <v>6.73</v>
      </c>
      <c r="G104" s="70">
        <f t="shared" si="4"/>
        <v>0</v>
      </c>
      <c r="H104" s="70"/>
      <c r="I104" s="168"/>
      <c r="J104" s="75"/>
      <c r="K104" s="70">
        <f t="shared" si="6"/>
        <v>0</v>
      </c>
      <c r="L104" s="86"/>
      <c r="M104" s="81"/>
    </row>
    <row r="105" spans="1:13" s="64" customFormat="1">
      <c r="A105" s="162"/>
      <c r="B105" s="161" t="s">
        <v>40</v>
      </c>
      <c r="C105" s="69"/>
      <c r="D105" s="69"/>
      <c r="E105" s="70">
        <f t="shared" si="5"/>
        <v>0</v>
      </c>
      <c r="F105" s="70">
        <v>6.73</v>
      </c>
      <c r="G105" s="70">
        <f t="shared" si="4"/>
        <v>0</v>
      </c>
      <c r="H105" s="70"/>
      <c r="I105" s="168"/>
      <c r="J105" s="75"/>
      <c r="K105" s="70">
        <f t="shared" si="6"/>
        <v>0</v>
      </c>
      <c r="L105" s="86"/>
      <c r="M105" s="81"/>
    </row>
    <row r="106" spans="1:13">
      <c r="A106" s="138"/>
      <c r="B106" s="122">
        <v>101</v>
      </c>
      <c r="C106" s="69">
        <v>41806</v>
      </c>
      <c r="D106" s="69">
        <v>44035</v>
      </c>
      <c r="E106" s="70">
        <f t="shared" si="5"/>
        <v>2229</v>
      </c>
      <c r="F106" s="112">
        <v>4.71</v>
      </c>
      <c r="G106" s="70">
        <f t="shared" si="4"/>
        <v>10498.59</v>
      </c>
      <c r="H106" s="70">
        <v>11000</v>
      </c>
      <c r="I106" s="168">
        <v>92329</v>
      </c>
      <c r="J106" s="75">
        <v>44937</v>
      </c>
      <c r="K106" s="70">
        <f t="shared" si="6"/>
        <v>501.40999999999985</v>
      </c>
      <c r="L106" s="86"/>
      <c r="M106" s="81"/>
    </row>
    <row r="107" spans="1:13">
      <c r="A107" s="138"/>
      <c r="B107" s="122">
        <v>102</v>
      </c>
      <c r="C107" s="69">
        <v>82308</v>
      </c>
      <c r="D107" s="69">
        <v>83943</v>
      </c>
      <c r="E107" s="70">
        <f t="shared" si="5"/>
        <v>1635</v>
      </c>
      <c r="F107" s="112">
        <v>4.71</v>
      </c>
      <c r="G107" s="70">
        <f t="shared" si="4"/>
        <v>7700.85</v>
      </c>
      <c r="H107" s="70"/>
      <c r="I107" s="168"/>
      <c r="J107" s="75"/>
      <c r="K107" s="70">
        <f t="shared" si="6"/>
        <v>-7700.85</v>
      </c>
      <c r="L107" s="86"/>
      <c r="M107" s="81"/>
    </row>
    <row r="108" spans="1:13">
      <c r="A108" s="138"/>
      <c r="B108" s="122">
        <v>103</v>
      </c>
      <c r="C108" s="69">
        <v>19473</v>
      </c>
      <c r="D108" s="69">
        <v>21426</v>
      </c>
      <c r="E108" s="70">
        <f t="shared" si="5"/>
        <v>1953</v>
      </c>
      <c r="F108" s="70">
        <v>6.73</v>
      </c>
      <c r="G108" s="70">
        <f t="shared" si="4"/>
        <v>13143.69</v>
      </c>
      <c r="H108" s="70"/>
      <c r="I108" s="168"/>
      <c r="J108" s="75"/>
      <c r="K108" s="70">
        <f t="shared" si="6"/>
        <v>-13143.69</v>
      </c>
      <c r="L108" s="86"/>
      <c r="M108" s="81"/>
    </row>
    <row r="109" spans="1:13">
      <c r="A109" s="138"/>
      <c r="B109" s="122">
        <v>104</v>
      </c>
      <c r="C109" s="69"/>
      <c r="D109" s="69"/>
      <c r="E109" s="70">
        <f t="shared" si="5"/>
        <v>0</v>
      </c>
      <c r="F109" s="70">
        <v>6.73</v>
      </c>
      <c r="G109" s="70">
        <f t="shared" si="4"/>
        <v>0</v>
      </c>
      <c r="H109" s="70"/>
      <c r="I109" s="168"/>
      <c r="J109" s="75"/>
      <c r="K109" s="70">
        <f t="shared" si="6"/>
        <v>0</v>
      </c>
      <c r="L109" s="86"/>
      <c r="M109" s="81"/>
    </row>
    <row r="110" spans="1:13">
      <c r="A110" s="138"/>
      <c r="B110" s="122">
        <v>105</v>
      </c>
      <c r="C110" s="69">
        <v>529</v>
      </c>
      <c r="D110" s="69">
        <v>529</v>
      </c>
      <c r="E110" s="70">
        <f t="shared" si="5"/>
        <v>0</v>
      </c>
      <c r="F110" s="70">
        <v>6.73</v>
      </c>
      <c r="G110" s="70">
        <f t="shared" si="4"/>
        <v>0</v>
      </c>
      <c r="H110" s="70"/>
      <c r="I110" s="168"/>
      <c r="J110" s="75"/>
      <c r="K110" s="70">
        <f t="shared" si="6"/>
        <v>0</v>
      </c>
      <c r="L110" s="86"/>
      <c r="M110" s="81"/>
    </row>
    <row r="111" spans="1:13">
      <c r="A111" s="138"/>
      <c r="B111" s="122">
        <v>106</v>
      </c>
      <c r="C111" s="69"/>
      <c r="D111" s="69"/>
      <c r="E111" s="70">
        <f t="shared" si="5"/>
        <v>0</v>
      </c>
      <c r="F111" s="70">
        <v>6.73</v>
      </c>
      <c r="G111" s="70">
        <f t="shared" si="4"/>
        <v>0</v>
      </c>
      <c r="H111" s="70"/>
      <c r="I111" s="168"/>
      <c r="J111" s="75"/>
      <c r="K111" s="70">
        <f t="shared" si="6"/>
        <v>0</v>
      </c>
      <c r="L111" s="86"/>
      <c r="M111" s="81"/>
    </row>
    <row r="112" spans="1:13">
      <c r="A112" s="138"/>
      <c r="B112" s="122">
        <v>107</v>
      </c>
      <c r="C112" s="69"/>
      <c r="D112" s="69"/>
      <c r="E112" s="70">
        <f t="shared" si="5"/>
        <v>0</v>
      </c>
      <c r="F112" s="70">
        <v>6.73</v>
      </c>
      <c r="G112" s="70">
        <f t="shared" si="4"/>
        <v>0</v>
      </c>
      <c r="H112" s="70"/>
      <c r="I112" s="168"/>
      <c r="J112" s="75"/>
      <c r="K112" s="70">
        <f t="shared" si="6"/>
        <v>0</v>
      </c>
      <c r="L112" s="86"/>
      <c r="M112" s="81"/>
    </row>
    <row r="113" spans="1:13">
      <c r="A113" s="138"/>
      <c r="B113" s="122">
        <v>108</v>
      </c>
      <c r="C113" s="69"/>
      <c r="D113" s="69"/>
      <c r="E113" s="70">
        <f t="shared" si="5"/>
        <v>0</v>
      </c>
      <c r="F113" s="70">
        <v>6.73</v>
      </c>
      <c r="G113" s="70">
        <f t="shared" si="4"/>
        <v>0</v>
      </c>
      <c r="H113" s="70"/>
      <c r="I113" s="168"/>
      <c r="J113" s="75"/>
      <c r="K113" s="70">
        <f t="shared" si="6"/>
        <v>0</v>
      </c>
      <c r="L113" s="86"/>
      <c r="M113" s="81"/>
    </row>
    <row r="114" spans="1:13">
      <c r="A114" s="138"/>
      <c r="B114" s="122">
        <v>109</v>
      </c>
      <c r="C114" s="69"/>
      <c r="D114" s="69"/>
      <c r="E114" s="70">
        <f t="shared" si="5"/>
        <v>0</v>
      </c>
      <c r="F114" s="70">
        <v>6.73</v>
      </c>
      <c r="G114" s="70">
        <f t="shared" si="4"/>
        <v>0</v>
      </c>
      <c r="H114" s="70"/>
      <c r="I114" s="168"/>
      <c r="J114" s="75"/>
      <c r="K114" s="70">
        <f t="shared" si="6"/>
        <v>0</v>
      </c>
      <c r="L114" s="86"/>
      <c r="M114" s="81"/>
    </row>
    <row r="115" spans="1:13">
      <c r="A115" s="140"/>
      <c r="B115" s="122">
        <v>110</v>
      </c>
      <c r="C115" s="69">
        <v>6803</v>
      </c>
      <c r="D115" s="69">
        <v>6903</v>
      </c>
      <c r="E115" s="70">
        <f t="shared" si="5"/>
        <v>100</v>
      </c>
      <c r="F115" s="70">
        <v>6.73</v>
      </c>
      <c r="G115" s="70">
        <f t="shared" si="4"/>
        <v>673</v>
      </c>
      <c r="H115" s="70">
        <v>1000</v>
      </c>
      <c r="I115" s="168">
        <v>251256</v>
      </c>
      <c r="J115" s="75">
        <v>44942</v>
      </c>
      <c r="K115" s="70">
        <f t="shared" si="6"/>
        <v>327</v>
      </c>
      <c r="L115" s="86"/>
      <c r="M115" s="81"/>
    </row>
    <row r="116" spans="1:13">
      <c r="A116" s="138"/>
      <c r="B116" s="122">
        <v>111</v>
      </c>
      <c r="C116" s="69">
        <v>18066</v>
      </c>
      <c r="D116" s="69">
        <v>18093</v>
      </c>
      <c r="E116" s="70">
        <f t="shared" si="5"/>
        <v>27</v>
      </c>
      <c r="F116" s="70">
        <v>6.73</v>
      </c>
      <c r="G116" s="70">
        <f t="shared" si="4"/>
        <v>181.71</v>
      </c>
      <c r="H116" s="70"/>
      <c r="I116" s="168"/>
      <c r="J116" s="75"/>
      <c r="K116" s="70">
        <f t="shared" si="6"/>
        <v>-181.71</v>
      </c>
      <c r="L116" s="86"/>
      <c r="M116" s="81"/>
    </row>
    <row r="117" spans="1:13">
      <c r="A117" s="138"/>
      <c r="B117" s="122">
        <v>112</v>
      </c>
      <c r="C117" s="69">
        <v>6655</v>
      </c>
      <c r="D117" s="69">
        <v>6655</v>
      </c>
      <c r="E117" s="70">
        <f t="shared" si="5"/>
        <v>0</v>
      </c>
      <c r="F117" s="70">
        <v>6.73</v>
      </c>
      <c r="G117" s="70">
        <f t="shared" si="4"/>
        <v>0</v>
      </c>
      <c r="H117" s="70"/>
      <c r="I117" s="168"/>
      <c r="J117" s="75"/>
      <c r="K117" s="70">
        <f t="shared" si="6"/>
        <v>0</v>
      </c>
      <c r="L117" s="86"/>
      <c r="M117" s="81"/>
    </row>
    <row r="118" spans="1:13">
      <c r="A118" s="138"/>
      <c r="B118" s="122">
        <v>113</v>
      </c>
      <c r="C118" s="69">
        <v>1514</v>
      </c>
      <c r="D118" s="69">
        <v>1521</v>
      </c>
      <c r="E118" s="70">
        <f t="shared" si="5"/>
        <v>7</v>
      </c>
      <c r="F118" s="70">
        <v>6.73</v>
      </c>
      <c r="G118" s="70">
        <f t="shared" si="4"/>
        <v>47.11</v>
      </c>
      <c r="H118" s="70"/>
      <c r="I118" s="168"/>
      <c r="J118" s="75"/>
      <c r="K118" s="70">
        <f t="shared" si="6"/>
        <v>-47.11</v>
      </c>
      <c r="L118" s="86"/>
      <c r="M118" s="81"/>
    </row>
    <row r="119" spans="1:13">
      <c r="A119" s="138"/>
      <c r="B119" s="122">
        <v>114</v>
      </c>
      <c r="C119" s="69"/>
      <c r="D119" s="69"/>
      <c r="E119" s="70">
        <f t="shared" si="5"/>
        <v>0</v>
      </c>
      <c r="F119" s="70">
        <v>6.73</v>
      </c>
      <c r="G119" s="70">
        <f t="shared" si="4"/>
        <v>0</v>
      </c>
      <c r="H119" s="70"/>
      <c r="I119" s="168"/>
      <c r="J119" s="75"/>
      <c r="K119" s="70">
        <f t="shared" si="6"/>
        <v>0</v>
      </c>
      <c r="L119" s="86"/>
      <c r="M119" s="81"/>
    </row>
    <row r="120" spans="1:13">
      <c r="A120" s="22"/>
      <c r="B120" s="122">
        <v>116</v>
      </c>
      <c r="C120" s="69">
        <v>113400</v>
      </c>
      <c r="D120" s="69">
        <v>115415</v>
      </c>
      <c r="E120" s="70">
        <f t="shared" si="5"/>
        <v>2015</v>
      </c>
      <c r="F120" s="112">
        <v>4.71</v>
      </c>
      <c r="G120" s="70">
        <f t="shared" si="4"/>
        <v>9490.65</v>
      </c>
      <c r="H120" s="70"/>
      <c r="I120" s="168"/>
      <c r="J120" s="75"/>
      <c r="K120" s="70">
        <f t="shared" si="6"/>
        <v>-9490.65</v>
      </c>
      <c r="L120" s="86">
        <v>14954132</v>
      </c>
      <c r="M120" s="81"/>
    </row>
    <row r="121" spans="1:13">
      <c r="A121" s="138"/>
      <c r="B121" s="122">
        <v>117</v>
      </c>
      <c r="C121" s="69">
        <v>34481</v>
      </c>
      <c r="D121" s="69">
        <v>35452</v>
      </c>
      <c r="E121" s="70">
        <f t="shared" si="5"/>
        <v>971</v>
      </c>
      <c r="F121" s="70">
        <v>6.73</v>
      </c>
      <c r="G121" s="70">
        <f t="shared" si="4"/>
        <v>6534.8300000000008</v>
      </c>
      <c r="H121" s="70"/>
      <c r="I121" s="168"/>
      <c r="J121" s="75"/>
      <c r="K121" s="70">
        <f t="shared" si="6"/>
        <v>-6534.8300000000008</v>
      </c>
      <c r="L121" s="86"/>
      <c r="M121" s="81"/>
    </row>
    <row r="122" spans="1:13">
      <c r="A122" s="138"/>
      <c r="B122" s="122">
        <v>118</v>
      </c>
      <c r="C122" s="69">
        <v>19744</v>
      </c>
      <c r="D122" s="69">
        <v>21453</v>
      </c>
      <c r="E122" s="70">
        <f t="shared" si="5"/>
        <v>1709</v>
      </c>
      <c r="F122" s="70">
        <v>6.73</v>
      </c>
      <c r="G122" s="70">
        <f t="shared" si="4"/>
        <v>11501.570000000002</v>
      </c>
      <c r="H122" s="70"/>
      <c r="I122" s="168"/>
      <c r="J122" s="75"/>
      <c r="K122" s="70">
        <f t="shared" si="6"/>
        <v>-11501.570000000002</v>
      </c>
      <c r="L122" s="86"/>
      <c r="M122" s="81"/>
    </row>
    <row r="123" spans="1:13">
      <c r="A123" s="138"/>
      <c r="B123" s="122">
        <v>120</v>
      </c>
      <c r="C123" s="69">
        <v>730</v>
      </c>
      <c r="D123" s="69">
        <v>730</v>
      </c>
      <c r="E123" s="70">
        <f t="shared" si="5"/>
        <v>0</v>
      </c>
      <c r="F123" s="70">
        <v>6.73</v>
      </c>
      <c r="G123" s="70">
        <f t="shared" si="4"/>
        <v>0</v>
      </c>
      <c r="H123" s="70"/>
      <c r="I123" s="168"/>
      <c r="J123" s="75"/>
      <c r="K123" s="70">
        <f t="shared" si="6"/>
        <v>0</v>
      </c>
      <c r="L123" s="86"/>
      <c r="M123" s="81"/>
    </row>
    <row r="124" spans="1:13">
      <c r="A124" s="138"/>
      <c r="B124" s="122">
        <v>121</v>
      </c>
      <c r="C124" s="69"/>
      <c r="D124" s="69"/>
      <c r="E124" s="70">
        <f t="shared" si="5"/>
        <v>0</v>
      </c>
      <c r="F124" s="70">
        <v>6.73</v>
      </c>
      <c r="G124" s="70">
        <f t="shared" si="4"/>
        <v>0</v>
      </c>
      <c r="H124" s="70"/>
      <c r="I124" s="168"/>
      <c r="J124" s="75"/>
      <c r="K124" s="70">
        <f t="shared" si="6"/>
        <v>0</v>
      </c>
      <c r="L124" s="86"/>
      <c r="M124" s="81"/>
    </row>
    <row r="125" spans="1:13">
      <c r="A125" s="138"/>
      <c r="B125" s="122">
        <v>122</v>
      </c>
      <c r="C125" s="69"/>
      <c r="D125" s="69"/>
      <c r="E125" s="70">
        <f t="shared" si="5"/>
        <v>0</v>
      </c>
      <c r="F125" s="70">
        <v>6.73</v>
      </c>
      <c r="G125" s="70">
        <f t="shared" si="4"/>
        <v>0</v>
      </c>
      <c r="H125" s="70"/>
      <c r="I125" s="168"/>
      <c r="J125" s="75"/>
      <c r="K125" s="70">
        <f t="shared" si="6"/>
        <v>0</v>
      </c>
      <c r="L125" s="86"/>
      <c r="M125" s="81"/>
    </row>
    <row r="126" spans="1:13">
      <c r="A126" s="138"/>
      <c r="B126" s="122">
        <v>123</v>
      </c>
      <c r="C126" s="69"/>
      <c r="D126" s="69"/>
      <c r="E126" s="70">
        <f t="shared" si="5"/>
        <v>0</v>
      </c>
      <c r="F126" s="70">
        <v>6.73</v>
      </c>
      <c r="G126" s="70">
        <f t="shared" si="4"/>
        <v>0</v>
      </c>
      <c r="H126" s="70"/>
      <c r="I126" s="168"/>
      <c r="J126" s="75"/>
      <c r="K126" s="70">
        <f t="shared" si="6"/>
        <v>0</v>
      </c>
      <c r="L126" s="86"/>
      <c r="M126" s="81"/>
    </row>
    <row r="127" spans="1:13">
      <c r="A127" s="138"/>
      <c r="B127" s="122">
        <v>124</v>
      </c>
      <c r="C127" s="69"/>
      <c r="D127" s="69"/>
      <c r="E127" s="70">
        <f t="shared" si="5"/>
        <v>0</v>
      </c>
      <c r="F127" s="70">
        <v>6.73</v>
      </c>
      <c r="G127" s="70">
        <f t="shared" si="4"/>
        <v>0</v>
      </c>
      <c r="H127" s="70"/>
      <c r="I127" s="168"/>
      <c r="J127" s="75"/>
      <c r="K127" s="70">
        <f t="shared" si="6"/>
        <v>0</v>
      </c>
      <c r="L127" s="86"/>
      <c r="M127" s="81"/>
    </row>
    <row r="128" spans="1:13">
      <c r="A128" s="25"/>
      <c r="B128" s="122">
        <v>125</v>
      </c>
      <c r="C128" s="69">
        <v>901</v>
      </c>
      <c r="D128" s="69">
        <v>901</v>
      </c>
      <c r="E128" s="70">
        <f t="shared" si="5"/>
        <v>0</v>
      </c>
      <c r="F128" s="70">
        <v>6.73</v>
      </c>
      <c r="G128" s="70">
        <f t="shared" si="4"/>
        <v>0</v>
      </c>
      <c r="H128" s="70"/>
      <c r="I128" s="168"/>
      <c r="J128" s="75"/>
      <c r="K128" s="70">
        <f t="shared" si="6"/>
        <v>0</v>
      </c>
      <c r="L128" s="86"/>
      <c r="M128" s="81"/>
    </row>
    <row r="129" spans="1:13">
      <c r="A129" s="138"/>
      <c r="B129" s="122">
        <v>126</v>
      </c>
      <c r="C129" s="69"/>
      <c r="D129" s="69"/>
      <c r="E129" s="70">
        <f t="shared" si="5"/>
        <v>0</v>
      </c>
      <c r="F129" s="70">
        <v>6.73</v>
      </c>
      <c r="G129" s="70">
        <f t="shared" si="4"/>
        <v>0</v>
      </c>
      <c r="H129" s="70"/>
      <c r="I129" s="168"/>
      <c r="J129" s="75"/>
      <c r="K129" s="70">
        <f t="shared" si="6"/>
        <v>0</v>
      </c>
      <c r="L129" s="86"/>
      <c r="M129" s="81"/>
    </row>
    <row r="130" spans="1:13">
      <c r="A130" s="138"/>
      <c r="B130" s="122" t="s">
        <v>30</v>
      </c>
      <c r="C130" s="69">
        <v>13449</v>
      </c>
      <c r="D130" s="69">
        <v>14580</v>
      </c>
      <c r="E130" s="70">
        <f t="shared" si="5"/>
        <v>1131</v>
      </c>
      <c r="F130" s="112">
        <v>4.71</v>
      </c>
      <c r="G130" s="70">
        <f t="shared" si="4"/>
        <v>5327.01</v>
      </c>
      <c r="H130" s="70">
        <v>6000</v>
      </c>
      <c r="I130" s="168">
        <v>281194.14871699997</v>
      </c>
      <c r="J130" s="75" t="s">
        <v>70</v>
      </c>
      <c r="K130" s="70">
        <f t="shared" si="6"/>
        <v>672.98999999999978</v>
      </c>
      <c r="L130" s="86"/>
      <c r="M130" s="81"/>
    </row>
    <row r="131" spans="1:13">
      <c r="A131" s="138"/>
      <c r="B131" s="122" t="s">
        <v>23</v>
      </c>
      <c r="C131" s="69">
        <v>7697</v>
      </c>
      <c r="D131" s="69">
        <v>7698</v>
      </c>
      <c r="E131" s="70">
        <f t="shared" si="5"/>
        <v>1</v>
      </c>
      <c r="F131" s="112">
        <v>4.71</v>
      </c>
      <c r="G131" s="70">
        <f t="shared" si="4"/>
        <v>4.71</v>
      </c>
      <c r="H131" s="70"/>
      <c r="I131" s="168"/>
      <c r="J131" s="75"/>
      <c r="K131" s="70">
        <f t="shared" si="6"/>
        <v>-4.71</v>
      </c>
      <c r="L131" s="86"/>
      <c r="M131" s="81"/>
    </row>
    <row r="132" spans="1:13">
      <c r="A132" s="138"/>
      <c r="B132" s="122">
        <v>129</v>
      </c>
      <c r="C132" s="69">
        <v>5660</v>
      </c>
      <c r="D132" s="69">
        <v>5660</v>
      </c>
      <c r="E132" s="70">
        <f t="shared" si="5"/>
        <v>0</v>
      </c>
      <c r="F132" s="70">
        <v>6.73</v>
      </c>
      <c r="G132" s="70">
        <f t="shared" si="4"/>
        <v>0</v>
      </c>
      <c r="H132" s="70"/>
      <c r="I132" s="168"/>
      <c r="J132" s="75"/>
      <c r="K132" s="70">
        <f t="shared" si="6"/>
        <v>0</v>
      </c>
      <c r="L132" s="86"/>
      <c r="M132" s="81"/>
    </row>
    <row r="133" spans="1:13">
      <c r="A133" s="138"/>
      <c r="B133" s="122">
        <v>130</v>
      </c>
      <c r="C133" s="69"/>
      <c r="D133" s="69"/>
      <c r="E133" s="70">
        <f t="shared" si="5"/>
        <v>0</v>
      </c>
      <c r="F133" s="70">
        <v>6.73</v>
      </c>
      <c r="G133" s="70">
        <f t="shared" si="4"/>
        <v>0</v>
      </c>
      <c r="H133" s="70"/>
      <c r="I133" s="168"/>
      <c r="J133" s="75"/>
      <c r="K133" s="70">
        <f t="shared" si="6"/>
        <v>0</v>
      </c>
      <c r="L133" s="86"/>
      <c r="M133" s="81"/>
    </row>
    <row r="134" spans="1:13">
      <c r="A134" s="138"/>
      <c r="B134" s="122">
        <v>131</v>
      </c>
      <c r="C134" s="69"/>
      <c r="D134" s="69"/>
      <c r="E134" s="70">
        <f t="shared" si="5"/>
        <v>0</v>
      </c>
      <c r="F134" s="70">
        <v>6.73</v>
      </c>
      <c r="G134" s="70">
        <f t="shared" si="4"/>
        <v>0</v>
      </c>
      <c r="H134" s="70"/>
      <c r="I134" s="168"/>
      <c r="J134" s="75"/>
      <c r="K134" s="70">
        <f t="shared" si="6"/>
        <v>0</v>
      </c>
      <c r="L134" s="86"/>
      <c r="M134" s="81"/>
    </row>
    <row r="135" spans="1:13">
      <c r="A135" s="138"/>
      <c r="B135" s="122">
        <v>132</v>
      </c>
      <c r="C135" s="69"/>
      <c r="D135" s="69"/>
      <c r="E135" s="70">
        <f t="shared" si="5"/>
        <v>0</v>
      </c>
      <c r="F135" s="70">
        <v>6.73</v>
      </c>
      <c r="G135" s="70">
        <f t="shared" si="4"/>
        <v>0</v>
      </c>
      <c r="H135" s="70"/>
      <c r="I135" s="168"/>
      <c r="J135" s="75"/>
      <c r="K135" s="70">
        <f t="shared" si="6"/>
        <v>0</v>
      </c>
      <c r="L135" s="86"/>
      <c r="M135" s="81"/>
    </row>
    <row r="136" spans="1:13">
      <c r="A136" s="138"/>
      <c r="B136" s="122">
        <v>133</v>
      </c>
      <c r="C136" s="69"/>
      <c r="D136" s="69"/>
      <c r="E136" s="70">
        <f t="shared" si="5"/>
        <v>0</v>
      </c>
      <c r="F136" s="70">
        <v>6.73</v>
      </c>
      <c r="G136" s="70">
        <f t="shared" si="4"/>
        <v>0</v>
      </c>
      <c r="H136" s="70"/>
      <c r="I136" s="168"/>
      <c r="J136" s="75"/>
      <c r="K136" s="70">
        <f t="shared" si="6"/>
        <v>0</v>
      </c>
      <c r="L136" s="86"/>
      <c r="M136" s="81"/>
    </row>
    <row r="137" spans="1:13">
      <c r="A137" s="138"/>
      <c r="B137" s="122">
        <v>134</v>
      </c>
      <c r="C137" s="69"/>
      <c r="D137" s="69"/>
      <c r="E137" s="70">
        <f t="shared" si="5"/>
        <v>0</v>
      </c>
      <c r="F137" s="70">
        <v>6.73</v>
      </c>
      <c r="G137" s="70">
        <f t="shared" si="4"/>
        <v>0</v>
      </c>
      <c r="H137" s="70"/>
      <c r="I137" s="168"/>
      <c r="J137" s="75"/>
      <c r="K137" s="70">
        <f t="shared" si="6"/>
        <v>0</v>
      </c>
      <c r="L137" s="86"/>
      <c r="M137" s="81"/>
    </row>
    <row r="138" spans="1:13">
      <c r="A138" s="138"/>
      <c r="B138" s="122">
        <v>135</v>
      </c>
      <c r="C138" s="69">
        <v>37723</v>
      </c>
      <c r="D138" s="69">
        <v>39588</v>
      </c>
      <c r="E138" s="70">
        <f t="shared" si="5"/>
        <v>1865</v>
      </c>
      <c r="F138" s="112">
        <v>4.71</v>
      </c>
      <c r="G138" s="70">
        <f t="shared" si="4"/>
        <v>8784.15</v>
      </c>
      <c r="H138" s="70"/>
      <c r="I138" s="168"/>
      <c r="J138" s="75"/>
      <c r="K138" s="70">
        <f t="shared" si="6"/>
        <v>-8784.15</v>
      </c>
      <c r="L138" s="86"/>
      <c r="M138" s="81"/>
    </row>
    <row r="139" spans="1:13">
      <c r="A139" s="138"/>
      <c r="B139" s="122">
        <v>136</v>
      </c>
      <c r="C139" s="69"/>
      <c r="D139" s="69"/>
      <c r="E139" s="70">
        <f t="shared" si="5"/>
        <v>0</v>
      </c>
      <c r="F139" s="70">
        <v>6.73</v>
      </c>
      <c r="G139" s="70">
        <f t="shared" ref="G139:G202" si="9">F139*E139</f>
        <v>0</v>
      </c>
      <c r="H139" s="70"/>
      <c r="I139" s="168"/>
      <c r="J139" s="75"/>
      <c r="K139" s="70">
        <f t="shared" si="6"/>
        <v>0</v>
      </c>
      <c r="L139" s="86"/>
      <c r="M139" s="81"/>
    </row>
    <row r="140" spans="1:13">
      <c r="A140" s="138"/>
      <c r="B140" s="122">
        <v>137</v>
      </c>
      <c r="C140" s="69">
        <v>980</v>
      </c>
      <c r="D140" s="69">
        <v>980</v>
      </c>
      <c r="E140" s="70">
        <f t="shared" si="5"/>
        <v>0</v>
      </c>
      <c r="F140" s="70">
        <v>6.73</v>
      </c>
      <c r="G140" s="70">
        <f t="shared" si="9"/>
        <v>0</v>
      </c>
      <c r="H140" s="70"/>
      <c r="I140" s="168"/>
      <c r="J140" s="75"/>
      <c r="K140" s="70">
        <f t="shared" si="6"/>
        <v>0</v>
      </c>
      <c r="L140" s="86"/>
      <c r="M140" s="81"/>
    </row>
    <row r="141" spans="1:13">
      <c r="A141" s="22"/>
      <c r="B141" s="122">
        <v>138</v>
      </c>
      <c r="C141" s="69">
        <v>42974</v>
      </c>
      <c r="D141" s="69">
        <v>44610</v>
      </c>
      <c r="E141" s="70">
        <f t="shared" ref="E141:E204" si="10">D141-C141</f>
        <v>1636</v>
      </c>
      <c r="F141" s="112">
        <v>4.71</v>
      </c>
      <c r="G141" s="70">
        <f t="shared" si="9"/>
        <v>7705.5599999999995</v>
      </c>
      <c r="H141" s="70">
        <v>16000</v>
      </c>
      <c r="I141" s="168">
        <v>2870</v>
      </c>
      <c r="J141" s="75">
        <v>44938</v>
      </c>
      <c r="K141" s="70">
        <f t="shared" si="6"/>
        <v>8294.44</v>
      </c>
      <c r="L141" s="86">
        <v>14957047</v>
      </c>
      <c r="M141" s="81"/>
    </row>
    <row r="142" spans="1:13">
      <c r="A142" s="22"/>
      <c r="B142" s="122">
        <v>139</v>
      </c>
      <c r="C142" s="69"/>
      <c r="D142" s="69"/>
      <c r="E142" s="70">
        <f t="shared" si="10"/>
        <v>0</v>
      </c>
      <c r="F142" s="70">
        <v>6.73</v>
      </c>
      <c r="G142" s="70">
        <f t="shared" si="9"/>
        <v>0</v>
      </c>
      <c r="H142" s="70"/>
      <c r="I142" s="168"/>
      <c r="J142" s="75"/>
      <c r="K142" s="70">
        <f t="shared" ref="K142:K205" si="11">H142-G142</f>
        <v>0</v>
      </c>
      <c r="L142" s="86"/>
      <c r="M142" s="81"/>
    </row>
    <row r="143" spans="1:13">
      <c r="A143" s="138"/>
      <c r="B143" s="122">
        <v>140</v>
      </c>
      <c r="C143" s="69">
        <v>4365</v>
      </c>
      <c r="D143" s="69">
        <v>4365</v>
      </c>
      <c r="E143" s="70">
        <f t="shared" si="10"/>
        <v>0</v>
      </c>
      <c r="F143" s="112">
        <v>4.71</v>
      </c>
      <c r="G143" s="70">
        <f t="shared" si="9"/>
        <v>0</v>
      </c>
      <c r="H143" s="70"/>
      <c r="I143" s="168"/>
      <c r="J143" s="75"/>
      <c r="K143" s="70">
        <f t="shared" si="11"/>
        <v>0</v>
      </c>
      <c r="L143" s="86"/>
      <c r="M143" s="81"/>
    </row>
    <row r="144" spans="1:13">
      <c r="A144" s="138"/>
      <c r="B144" s="122">
        <v>141</v>
      </c>
      <c r="C144" s="69">
        <v>1</v>
      </c>
      <c r="D144" s="69">
        <v>104</v>
      </c>
      <c r="E144" s="70">
        <f t="shared" si="10"/>
        <v>103</v>
      </c>
      <c r="F144" s="70">
        <v>6.73</v>
      </c>
      <c r="G144" s="70">
        <f t="shared" si="9"/>
        <v>693.19</v>
      </c>
      <c r="H144" s="70"/>
      <c r="I144" s="168"/>
      <c r="J144" s="75"/>
      <c r="K144" s="70">
        <f t="shared" si="11"/>
        <v>-693.19</v>
      </c>
      <c r="L144" s="86"/>
      <c r="M144" s="81"/>
    </row>
    <row r="145" spans="1:13">
      <c r="A145" s="138"/>
      <c r="B145" s="122">
        <v>142</v>
      </c>
      <c r="C145" s="69"/>
      <c r="D145" s="69"/>
      <c r="E145" s="70">
        <f t="shared" si="10"/>
        <v>0</v>
      </c>
      <c r="F145" s="70">
        <v>6.73</v>
      </c>
      <c r="G145" s="70">
        <f t="shared" si="9"/>
        <v>0</v>
      </c>
      <c r="H145" s="70"/>
      <c r="I145" s="168"/>
      <c r="J145" s="75"/>
      <c r="K145" s="70">
        <f t="shared" si="11"/>
        <v>0</v>
      </c>
      <c r="L145" s="86"/>
      <c r="M145" s="81"/>
    </row>
    <row r="146" spans="1:13">
      <c r="A146" s="138"/>
      <c r="B146" s="122">
        <v>143</v>
      </c>
      <c r="C146" s="69">
        <v>5587</v>
      </c>
      <c r="D146" s="69">
        <v>5587</v>
      </c>
      <c r="E146" s="70">
        <f t="shared" si="10"/>
        <v>0</v>
      </c>
      <c r="F146" s="112">
        <v>4.71</v>
      </c>
      <c r="G146" s="70">
        <f t="shared" si="9"/>
        <v>0</v>
      </c>
      <c r="H146" s="70"/>
      <c r="I146" s="168"/>
      <c r="J146" s="75"/>
      <c r="K146" s="70">
        <f t="shared" si="11"/>
        <v>0</v>
      </c>
      <c r="L146" s="86"/>
      <c r="M146" s="81"/>
    </row>
    <row r="147" spans="1:13">
      <c r="A147" s="138"/>
      <c r="B147" s="122">
        <v>144</v>
      </c>
      <c r="C147" s="69">
        <v>3218</v>
      </c>
      <c r="D147" s="69">
        <v>3218</v>
      </c>
      <c r="E147" s="70">
        <f t="shared" si="10"/>
        <v>0</v>
      </c>
      <c r="F147" s="70">
        <v>6.73</v>
      </c>
      <c r="G147" s="70">
        <f t="shared" si="9"/>
        <v>0</v>
      </c>
      <c r="H147" s="70"/>
      <c r="I147" s="168"/>
      <c r="J147" s="75"/>
      <c r="K147" s="70">
        <f t="shared" si="11"/>
        <v>0</v>
      </c>
      <c r="L147" s="86"/>
      <c r="M147" s="81"/>
    </row>
    <row r="148" spans="1:13">
      <c r="A148" s="138"/>
      <c r="B148" s="122">
        <v>145</v>
      </c>
      <c r="C148" s="69"/>
      <c r="D148" s="69"/>
      <c r="E148" s="70">
        <f t="shared" si="10"/>
        <v>0</v>
      </c>
      <c r="F148" s="70">
        <v>6.73</v>
      </c>
      <c r="G148" s="70">
        <f t="shared" si="9"/>
        <v>0</v>
      </c>
      <c r="H148" s="70"/>
      <c r="I148" s="168"/>
      <c r="J148" s="75"/>
      <c r="K148" s="70">
        <f t="shared" si="11"/>
        <v>0</v>
      </c>
      <c r="L148" s="86"/>
      <c r="M148" s="81"/>
    </row>
    <row r="149" spans="1:13">
      <c r="A149" s="138"/>
      <c r="B149" s="122">
        <v>146</v>
      </c>
      <c r="C149" s="69"/>
      <c r="D149" s="69"/>
      <c r="E149" s="70">
        <f t="shared" si="10"/>
        <v>0</v>
      </c>
      <c r="F149" s="70">
        <v>6.73</v>
      </c>
      <c r="G149" s="70">
        <f t="shared" si="9"/>
        <v>0</v>
      </c>
      <c r="H149" s="70"/>
      <c r="I149" s="168"/>
      <c r="J149" s="75"/>
      <c r="K149" s="70">
        <f t="shared" si="11"/>
        <v>0</v>
      </c>
      <c r="L149" s="86"/>
      <c r="M149" s="81"/>
    </row>
    <row r="150" spans="1:13">
      <c r="A150" s="138"/>
      <c r="B150" s="122">
        <v>147</v>
      </c>
      <c r="C150" s="69">
        <v>287</v>
      </c>
      <c r="D150" s="69">
        <v>287</v>
      </c>
      <c r="E150" s="70">
        <f t="shared" si="10"/>
        <v>0</v>
      </c>
      <c r="F150" s="70">
        <v>6.73</v>
      </c>
      <c r="G150" s="70">
        <f t="shared" si="9"/>
        <v>0</v>
      </c>
      <c r="H150" s="70"/>
      <c r="I150" s="168"/>
      <c r="J150" s="75"/>
      <c r="K150" s="70">
        <f t="shared" si="11"/>
        <v>0</v>
      </c>
      <c r="L150" s="86"/>
      <c r="M150" s="81"/>
    </row>
    <row r="151" spans="1:13">
      <c r="A151" s="138"/>
      <c r="B151" s="147" t="s">
        <v>32</v>
      </c>
      <c r="C151" s="69">
        <v>22422</v>
      </c>
      <c r="D151" s="69">
        <v>22425</v>
      </c>
      <c r="E151" s="70">
        <f t="shared" si="10"/>
        <v>3</v>
      </c>
      <c r="F151" s="70">
        <v>6.73</v>
      </c>
      <c r="G151" s="70">
        <f t="shared" si="9"/>
        <v>20.190000000000001</v>
      </c>
      <c r="H151" s="70"/>
      <c r="I151" s="168"/>
      <c r="J151" s="75"/>
      <c r="K151" s="70">
        <f t="shared" si="11"/>
        <v>-20.190000000000001</v>
      </c>
      <c r="L151" s="86"/>
      <c r="M151" s="81"/>
    </row>
    <row r="152" spans="1:13">
      <c r="A152" s="138"/>
      <c r="B152" s="122">
        <v>149</v>
      </c>
      <c r="C152" s="69">
        <v>360</v>
      </c>
      <c r="D152" s="69">
        <v>360</v>
      </c>
      <c r="E152" s="70">
        <f t="shared" si="10"/>
        <v>0</v>
      </c>
      <c r="F152" s="70">
        <v>6.73</v>
      </c>
      <c r="G152" s="70">
        <f t="shared" si="9"/>
        <v>0</v>
      </c>
      <c r="H152" s="70"/>
      <c r="I152" s="168"/>
      <c r="J152" s="75"/>
      <c r="K152" s="70">
        <f t="shared" si="11"/>
        <v>0</v>
      </c>
      <c r="L152" s="86"/>
      <c r="M152" s="81"/>
    </row>
    <row r="153" spans="1:13">
      <c r="A153" s="138"/>
      <c r="B153" s="122">
        <v>150</v>
      </c>
      <c r="C153" s="69">
        <v>10383</v>
      </c>
      <c r="D153" s="69">
        <v>10383</v>
      </c>
      <c r="E153" s="70">
        <f t="shared" si="10"/>
        <v>0</v>
      </c>
      <c r="F153" s="70">
        <v>6.73</v>
      </c>
      <c r="G153" s="70">
        <f t="shared" si="9"/>
        <v>0</v>
      </c>
      <c r="H153" s="70"/>
      <c r="I153" s="168"/>
      <c r="J153" s="75"/>
      <c r="K153" s="70">
        <f t="shared" si="11"/>
        <v>0</v>
      </c>
      <c r="L153" s="86"/>
      <c r="M153" s="81"/>
    </row>
    <row r="154" spans="1:13">
      <c r="A154" s="26"/>
      <c r="B154" s="122">
        <v>151</v>
      </c>
      <c r="C154" s="69"/>
      <c r="D154" s="69"/>
      <c r="E154" s="70">
        <f t="shared" si="10"/>
        <v>0</v>
      </c>
      <c r="F154" s="70">
        <v>6.73</v>
      </c>
      <c r="G154" s="70">
        <f t="shared" si="9"/>
        <v>0</v>
      </c>
      <c r="H154" s="70"/>
      <c r="I154" s="168"/>
      <c r="J154" s="75"/>
      <c r="K154" s="70">
        <f t="shared" si="11"/>
        <v>0</v>
      </c>
      <c r="L154" s="86"/>
      <c r="M154" s="81"/>
    </row>
    <row r="155" spans="1:13">
      <c r="A155" s="138"/>
      <c r="B155" s="122">
        <v>152</v>
      </c>
      <c r="C155" s="69">
        <v>360</v>
      </c>
      <c r="D155" s="69">
        <v>360</v>
      </c>
      <c r="E155" s="70">
        <f t="shared" si="10"/>
        <v>0</v>
      </c>
      <c r="F155" s="70">
        <v>6.73</v>
      </c>
      <c r="G155" s="70">
        <f t="shared" si="9"/>
        <v>0</v>
      </c>
      <c r="H155" s="70"/>
      <c r="I155" s="168"/>
      <c r="J155" s="75"/>
      <c r="K155" s="70">
        <f t="shared" si="11"/>
        <v>0</v>
      </c>
      <c r="L155" s="86"/>
      <c r="M155" s="81"/>
    </row>
    <row r="156" spans="1:13">
      <c r="A156" s="138"/>
      <c r="B156" s="122">
        <v>153</v>
      </c>
      <c r="C156" s="69">
        <v>8987</v>
      </c>
      <c r="D156" s="69">
        <v>10383</v>
      </c>
      <c r="E156" s="70">
        <f t="shared" si="10"/>
        <v>1396</v>
      </c>
      <c r="F156" s="70">
        <v>6.73</v>
      </c>
      <c r="G156" s="70">
        <f t="shared" si="9"/>
        <v>9395.08</v>
      </c>
      <c r="H156" s="70"/>
      <c r="I156" s="168"/>
      <c r="J156" s="75"/>
      <c r="K156" s="70">
        <f t="shared" si="11"/>
        <v>-9395.08</v>
      </c>
      <c r="L156" s="86"/>
      <c r="M156" s="81"/>
    </row>
    <row r="157" spans="1:13">
      <c r="A157" s="138"/>
      <c r="B157" s="122">
        <v>154</v>
      </c>
      <c r="C157" s="69"/>
      <c r="D157" s="69"/>
      <c r="E157" s="70">
        <f t="shared" si="10"/>
        <v>0</v>
      </c>
      <c r="F157" s="70">
        <v>6.73</v>
      </c>
      <c r="G157" s="70">
        <f t="shared" si="9"/>
        <v>0</v>
      </c>
      <c r="H157" s="70"/>
      <c r="I157" s="168"/>
      <c r="J157" s="75"/>
      <c r="K157" s="70">
        <f t="shared" si="11"/>
        <v>0</v>
      </c>
      <c r="L157" s="86"/>
      <c r="M157" s="81"/>
    </row>
    <row r="158" spans="1:13">
      <c r="A158" s="138"/>
      <c r="B158" s="122">
        <v>155</v>
      </c>
      <c r="C158" s="69">
        <v>1342</v>
      </c>
      <c r="D158" s="69">
        <v>1342</v>
      </c>
      <c r="E158" s="70">
        <f t="shared" si="10"/>
        <v>0</v>
      </c>
      <c r="F158" s="70">
        <v>6.73</v>
      </c>
      <c r="G158" s="70">
        <f t="shared" si="9"/>
        <v>0</v>
      </c>
      <c r="H158" s="70"/>
      <c r="I158" s="168"/>
      <c r="J158" s="75"/>
      <c r="K158" s="70">
        <f t="shared" si="11"/>
        <v>0</v>
      </c>
      <c r="L158" s="86"/>
      <c r="M158" s="81"/>
    </row>
    <row r="159" spans="1:13">
      <c r="A159" s="138"/>
      <c r="B159" s="122">
        <v>156</v>
      </c>
      <c r="C159" s="69">
        <v>18466</v>
      </c>
      <c r="D159" s="69">
        <v>20086</v>
      </c>
      <c r="E159" s="70">
        <f t="shared" si="10"/>
        <v>1620</v>
      </c>
      <c r="F159" s="112">
        <v>4.71</v>
      </c>
      <c r="G159" s="70">
        <f t="shared" si="9"/>
        <v>7630.2</v>
      </c>
      <c r="H159" s="70"/>
      <c r="I159" s="168"/>
      <c r="J159" s="75"/>
      <c r="K159" s="70">
        <f t="shared" si="11"/>
        <v>-7630.2</v>
      </c>
      <c r="L159" s="86"/>
      <c r="M159" s="81"/>
    </row>
    <row r="160" spans="1:13">
      <c r="A160" s="138"/>
      <c r="B160" s="122">
        <v>157</v>
      </c>
      <c r="C160" s="69">
        <v>6676</v>
      </c>
      <c r="D160" s="69">
        <v>6684</v>
      </c>
      <c r="E160" s="70">
        <f t="shared" si="10"/>
        <v>8</v>
      </c>
      <c r="F160" s="112">
        <v>4.71</v>
      </c>
      <c r="G160" s="70">
        <f t="shared" si="9"/>
        <v>37.68</v>
      </c>
      <c r="H160" s="70"/>
      <c r="I160" s="168"/>
      <c r="J160" s="75"/>
      <c r="K160" s="70">
        <f t="shared" si="11"/>
        <v>-37.68</v>
      </c>
      <c r="L160" s="86"/>
      <c r="M160" s="81"/>
    </row>
    <row r="161" spans="1:13">
      <c r="A161" s="138"/>
      <c r="B161" s="122">
        <v>158</v>
      </c>
      <c r="C161" s="69">
        <v>46</v>
      </c>
      <c r="D161" s="69">
        <v>46</v>
      </c>
      <c r="E161" s="70">
        <f t="shared" si="10"/>
        <v>0</v>
      </c>
      <c r="F161" s="70">
        <v>6.73</v>
      </c>
      <c r="G161" s="70">
        <f t="shared" si="9"/>
        <v>0</v>
      </c>
      <c r="H161" s="70"/>
      <c r="I161" s="168"/>
      <c r="J161" s="75"/>
      <c r="K161" s="70">
        <f t="shared" si="11"/>
        <v>0</v>
      </c>
      <c r="L161" s="86"/>
      <c r="M161" s="81"/>
    </row>
    <row r="162" spans="1:13">
      <c r="A162" s="138"/>
      <c r="B162" s="122">
        <v>159</v>
      </c>
      <c r="C162" s="69">
        <v>390</v>
      </c>
      <c r="D162" s="69">
        <v>390</v>
      </c>
      <c r="E162" s="70">
        <f t="shared" si="10"/>
        <v>0</v>
      </c>
      <c r="F162" s="70">
        <v>6.73</v>
      </c>
      <c r="G162" s="70">
        <f t="shared" si="9"/>
        <v>0</v>
      </c>
      <c r="H162" s="70"/>
      <c r="I162" s="168"/>
      <c r="J162" s="75"/>
      <c r="K162" s="70">
        <f t="shared" si="11"/>
        <v>0</v>
      </c>
      <c r="L162" s="86"/>
      <c r="M162" s="81"/>
    </row>
    <row r="163" spans="1:13">
      <c r="A163" s="138"/>
      <c r="B163" s="122">
        <v>160</v>
      </c>
      <c r="C163" s="69">
        <v>2689</v>
      </c>
      <c r="D163" s="69">
        <v>2689</v>
      </c>
      <c r="E163" s="70">
        <f t="shared" si="10"/>
        <v>0</v>
      </c>
      <c r="F163" s="70">
        <v>6.73</v>
      </c>
      <c r="G163" s="70">
        <f t="shared" si="9"/>
        <v>0</v>
      </c>
      <c r="H163" s="70"/>
      <c r="I163" s="168"/>
      <c r="J163" s="75"/>
      <c r="K163" s="70">
        <f t="shared" si="11"/>
        <v>0</v>
      </c>
      <c r="L163" s="86"/>
      <c r="M163" s="81"/>
    </row>
    <row r="164" spans="1:13">
      <c r="A164" s="107"/>
      <c r="B164" s="122">
        <v>161</v>
      </c>
      <c r="C164" s="69"/>
      <c r="D164" s="69"/>
      <c r="E164" s="70">
        <f t="shared" si="10"/>
        <v>0</v>
      </c>
      <c r="F164" s="70">
        <v>6.73</v>
      </c>
      <c r="G164" s="70">
        <f t="shared" si="9"/>
        <v>0</v>
      </c>
      <c r="H164" s="70"/>
      <c r="I164" s="168"/>
      <c r="J164" s="75"/>
      <c r="K164" s="70">
        <f t="shared" si="11"/>
        <v>0</v>
      </c>
      <c r="L164" s="86"/>
      <c r="M164" s="81"/>
    </row>
    <row r="165" spans="1:13">
      <c r="A165" s="138"/>
      <c r="B165" s="122">
        <v>162</v>
      </c>
      <c r="C165" s="69">
        <v>3702</v>
      </c>
      <c r="D165" s="69">
        <v>3702</v>
      </c>
      <c r="E165" s="70">
        <f t="shared" si="10"/>
        <v>0</v>
      </c>
      <c r="F165" s="70">
        <v>6.73</v>
      </c>
      <c r="G165" s="70">
        <f t="shared" si="9"/>
        <v>0</v>
      </c>
      <c r="H165" s="70"/>
      <c r="I165" s="168"/>
      <c r="J165" s="75"/>
      <c r="K165" s="70">
        <f t="shared" si="11"/>
        <v>0</v>
      </c>
      <c r="L165" s="86"/>
      <c r="M165" s="81"/>
    </row>
    <row r="166" spans="1:13">
      <c r="A166" s="138"/>
      <c r="B166" s="148" t="s">
        <v>33</v>
      </c>
      <c r="C166" s="69">
        <v>26731</v>
      </c>
      <c r="D166" s="69">
        <v>31385</v>
      </c>
      <c r="E166" s="70">
        <f t="shared" si="10"/>
        <v>4654</v>
      </c>
      <c r="F166" s="70">
        <v>6.73</v>
      </c>
      <c r="G166" s="70">
        <f t="shared" si="9"/>
        <v>31321.420000000002</v>
      </c>
      <c r="H166" s="70">
        <v>55000</v>
      </c>
      <c r="I166" s="168">
        <v>965460</v>
      </c>
      <c r="J166" s="75">
        <v>44946</v>
      </c>
      <c r="K166" s="70">
        <f t="shared" si="11"/>
        <v>23678.579999999998</v>
      </c>
      <c r="L166" s="86"/>
      <c r="M166" s="81"/>
    </row>
    <row r="167" spans="1:13">
      <c r="A167" s="138"/>
      <c r="B167" s="122">
        <v>164</v>
      </c>
      <c r="C167" s="69"/>
      <c r="D167" s="69"/>
      <c r="E167" s="70">
        <f t="shared" si="10"/>
        <v>0</v>
      </c>
      <c r="F167" s="70">
        <v>6.73</v>
      </c>
      <c r="G167" s="70">
        <f t="shared" si="9"/>
        <v>0</v>
      </c>
      <c r="H167" s="70"/>
      <c r="I167" s="168"/>
      <c r="J167" s="75"/>
      <c r="K167" s="70">
        <f t="shared" si="11"/>
        <v>0</v>
      </c>
      <c r="L167" s="86"/>
      <c r="M167" s="81"/>
    </row>
    <row r="168" spans="1:13">
      <c r="A168" s="138"/>
      <c r="B168" s="122">
        <v>165</v>
      </c>
      <c r="C168" s="69">
        <v>27014</v>
      </c>
      <c r="D168" s="69">
        <v>27014</v>
      </c>
      <c r="E168" s="70">
        <f t="shared" si="10"/>
        <v>0</v>
      </c>
      <c r="F168" s="70">
        <v>6.73</v>
      </c>
      <c r="G168" s="70">
        <f t="shared" si="9"/>
        <v>0</v>
      </c>
      <c r="H168" s="70"/>
      <c r="I168" s="168"/>
      <c r="J168" s="75"/>
      <c r="K168" s="70">
        <f t="shared" si="11"/>
        <v>0</v>
      </c>
      <c r="L168" s="86"/>
      <c r="M168" s="81"/>
    </row>
    <row r="169" spans="1:13">
      <c r="A169" s="138"/>
      <c r="B169" s="122">
        <v>166</v>
      </c>
      <c r="C169" s="69"/>
      <c r="D169" s="69"/>
      <c r="E169" s="70">
        <f t="shared" si="10"/>
        <v>0</v>
      </c>
      <c r="F169" s="70">
        <v>6.73</v>
      </c>
      <c r="G169" s="70">
        <f t="shared" si="9"/>
        <v>0</v>
      </c>
      <c r="H169" s="70"/>
      <c r="I169" s="168"/>
      <c r="J169" s="75"/>
      <c r="K169" s="70">
        <f t="shared" si="11"/>
        <v>0</v>
      </c>
      <c r="L169" s="86"/>
      <c r="M169" s="81"/>
    </row>
    <row r="170" spans="1:13">
      <c r="A170" s="138"/>
      <c r="B170" s="122">
        <v>167</v>
      </c>
      <c r="C170" s="69"/>
      <c r="D170" s="69"/>
      <c r="E170" s="70">
        <f t="shared" si="10"/>
        <v>0</v>
      </c>
      <c r="F170" s="70">
        <v>6.73</v>
      </c>
      <c r="G170" s="70">
        <f t="shared" si="9"/>
        <v>0</v>
      </c>
      <c r="H170" s="70"/>
      <c r="I170" s="168"/>
      <c r="J170" s="75"/>
      <c r="K170" s="70">
        <f t="shared" si="11"/>
        <v>0</v>
      </c>
      <c r="L170" s="86"/>
      <c r="M170" s="81"/>
    </row>
    <row r="171" spans="1:13">
      <c r="A171" s="138"/>
      <c r="B171" s="122">
        <v>168</v>
      </c>
      <c r="C171" s="69">
        <v>12698</v>
      </c>
      <c r="D171" s="69">
        <v>12896</v>
      </c>
      <c r="E171" s="70">
        <f t="shared" si="10"/>
        <v>198</v>
      </c>
      <c r="F171" s="70">
        <v>6.73</v>
      </c>
      <c r="G171" s="70">
        <f t="shared" si="9"/>
        <v>1332.5400000000002</v>
      </c>
      <c r="H171" s="70">
        <v>9410.93</v>
      </c>
      <c r="I171" s="168">
        <v>79913</v>
      </c>
      <c r="J171" s="75">
        <v>44943</v>
      </c>
      <c r="K171" s="70">
        <f t="shared" si="11"/>
        <v>8078.39</v>
      </c>
      <c r="L171" s="86"/>
      <c r="M171" s="81"/>
    </row>
    <row r="172" spans="1:13">
      <c r="A172" s="138"/>
      <c r="B172" s="122">
        <v>169</v>
      </c>
      <c r="C172" s="69"/>
      <c r="D172" s="69"/>
      <c r="E172" s="70">
        <f t="shared" si="10"/>
        <v>0</v>
      </c>
      <c r="F172" s="70">
        <v>6.73</v>
      </c>
      <c r="G172" s="70">
        <f t="shared" si="9"/>
        <v>0</v>
      </c>
      <c r="H172" s="70"/>
      <c r="I172" s="168"/>
      <c r="J172" s="75"/>
      <c r="K172" s="70">
        <f t="shared" si="11"/>
        <v>0</v>
      </c>
      <c r="L172" s="86"/>
      <c r="M172" s="81"/>
    </row>
    <row r="173" spans="1:13">
      <c r="A173" s="138"/>
      <c r="B173" s="122">
        <v>170</v>
      </c>
      <c r="C173" s="69">
        <v>2233</v>
      </c>
      <c r="D173" s="69">
        <v>2233</v>
      </c>
      <c r="E173" s="70">
        <f t="shared" si="10"/>
        <v>0</v>
      </c>
      <c r="F173" s="70">
        <v>6.73</v>
      </c>
      <c r="G173" s="70">
        <f t="shared" si="9"/>
        <v>0</v>
      </c>
      <c r="H173" s="70"/>
      <c r="I173" s="168"/>
      <c r="J173" s="75"/>
      <c r="K173" s="70">
        <f t="shared" si="11"/>
        <v>0</v>
      </c>
      <c r="L173" s="86"/>
      <c r="M173" s="81"/>
    </row>
    <row r="174" spans="1:13">
      <c r="A174" s="138"/>
      <c r="B174" s="122">
        <v>171</v>
      </c>
      <c r="C174" s="69">
        <v>17184</v>
      </c>
      <c r="D174" s="69">
        <v>17184</v>
      </c>
      <c r="E174" s="70">
        <f t="shared" si="10"/>
        <v>0</v>
      </c>
      <c r="F174" s="70">
        <v>6.73</v>
      </c>
      <c r="G174" s="70">
        <f t="shared" si="9"/>
        <v>0</v>
      </c>
      <c r="H174" s="70"/>
      <c r="I174" s="168"/>
      <c r="J174" s="75"/>
      <c r="K174" s="70">
        <f t="shared" si="11"/>
        <v>0</v>
      </c>
      <c r="L174" s="86"/>
      <c r="M174" s="81"/>
    </row>
    <row r="175" spans="1:13">
      <c r="A175" s="138"/>
      <c r="B175" s="122">
        <v>172</v>
      </c>
      <c r="C175" s="69">
        <v>35574</v>
      </c>
      <c r="D175" s="69">
        <v>38447</v>
      </c>
      <c r="E175" s="70">
        <f t="shared" si="10"/>
        <v>2873</v>
      </c>
      <c r="F175" s="70">
        <v>6.73</v>
      </c>
      <c r="G175" s="70">
        <f t="shared" si="9"/>
        <v>19335.29</v>
      </c>
      <c r="H175" s="70">
        <v>50000</v>
      </c>
      <c r="I175" s="168">
        <v>477159</v>
      </c>
      <c r="J175" s="75">
        <v>44957</v>
      </c>
      <c r="K175" s="70">
        <f t="shared" si="11"/>
        <v>30664.71</v>
      </c>
      <c r="L175" s="86"/>
      <c r="M175" s="81"/>
    </row>
    <row r="176" spans="1:13">
      <c r="A176" s="138"/>
      <c r="B176" s="122">
        <v>173</v>
      </c>
      <c r="C176" s="69">
        <v>108657</v>
      </c>
      <c r="D176" s="69">
        <v>110691</v>
      </c>
      <c r="E176" s="70">
        <f t="shared" si="10"/>
        <v>2034</v>
      </c>
      <c r="F176" s="112">
        <v>4.71</v>
      </c>
      <c r="G176" s="70">
        <f t="shared" si="9"/>
        <v>9580.14</v>
      </c>
      <c r="H176" s="70">
        <v>8700</v>
      </c>
      <c r="I176" s="168">
        <v>393769.10349299997</v>
      </c>
      <c r="J176" s="75">
        <v>44935</v>
      </c>
      <c r="K176" s="70">
        <f t="shared" si="11"/>
        <v>-880.13999999999942</v>
      </c>
      <c r="L176" s="86"/>
      <c r="M176" s="81"/>
    </row>
    <row r="177" spans="1:13">
      <c r="A177" s="138"/>
      <c r="B177" s="122">
        <v>174</v>
      </c>
      <c r="C177" s="69">
        <v>2</v>
      </c>
      <c r="D177" s="69">
        <v>5</v>
      </c>
      <c r="E177" s="70">
        <f t="shared" si="10"/>
        <v>3</v>
      </c>
      <c r="F177" s="70">
        <v>6.73</v>
      </c>
      <c r="G177" s="70">
        <f t="shared" si="9"/>
        <v>20.190000000000001</v>
      </c>
      <c r="H177" s="70"/>
      <c r="I177" s="168"/>
      <c r="J177" s="75"/>
      <c r="K177" s="70">
        <f t="shared" si="11"/>
        <v>-20.190000000000001</v>
      </c>
      <c r="L177" s="86"/>
      <c r="M177" s="81"/>
    </row>
    <row r="178" spans="1:13">
      <c r="A178" s="138"/>
      <c r="B178" s="122">
        <f>175</f>
        <v>175</v>
      </c>
      <c r="C178" s="69">
        <v>3874</v>
      </c>
      <c r="D178" s="69">
        <v>3874</v>
      </c>
      <c r="E178" s="70">
        <f t="shared" si="10"/>
        <v>0</v>
      </c>
      <c r="F178" s="70">
        <v>6.73</v>
      </c>
      <c r="G178" s="70">
        <f t="shared" si="9"/>
        <v>0</v>
      </c>
      <c r="H178" s="70"/>
      <c r="I178" s="168"/>
      <c r="J178" s="75"/>
      <c r="K178" s="70">
        <f t="shared" si="11"/>
        <v>0</v>
      </c>
      <c r="L178" s="86"/>
      <c r="M178" s="81"/>
    </row>
    <row r="179" spans="1:13">
      <c r="A179" s="138"/>
      <c r="B179" s="122">
        <v>176</v>
      </c>
      <c r="C179" s="69">
        <v>2</v>
      </c>
      <c r="D179" s="69">
        <v>5</v>
      </c>
      <c r="E179" s="70">
        <f t="shared" si="10"/>
        <v>3</v>
      </c>
      <c r="F179" s="70">
        <v>6.73</v>
      </c>
      <c r="G179" s="70">
        <f t="shared" si="9"/>
        <v>20.190000000000001</v>
      </c>
      <c r="H179" s="70"/>
      <c r="I179" s="168"/>
      <c r="J179" s="75"/>
      <c r="K179" s="70">
        <f t="shared" si="11"/>
        <v>-20.190000000000001</v>
      </c>
      <c r="L179" s="86"/>
      <c r="M179" s="81"/>
    </row>
    <row r="180" spans="1:13">
      <c r="A180" s="138"/>
      <c r="B180" s="122">
        <v>177</v>
      </c>
      <c r="C180" s="69">
        <v>219</v>
      </c>
      <c r="D180" s="69">
        <v>219</v>
      </c>
      <c r="E180" s="70">
        <f t="shared" si="10"/>
        <v>0</v>
      </c>
      <c r="F180" s="70">
        <v>6.73</v>
      </c>
      <c r="G180" s="70">
        <f t="shared" si="9"/>
        <v>0</v>
      </c>
      <c r="H180" s="70">
        <v>10969.9</v>
      </c>
      <c r="I180" s="168">
        <v>330667</v>
      </c>
      <c r="J180" s="75">
        <v>44949</v>
      </c>
      <c r="K180" s="70">
        <f t="shared" si="11"/>
        <v>10969.9</v>
      </c>
      <c r="L180" s="86"/>
      <c r="M180" s="81"/>
    </row>
    <row r="181" spans="1:13">
      <c r="A181" s="138"/>
      <c r="B181" s="122">
        <v>178</v>
      </c>
      <c r="C181" s="69"/>
      <c r="D181" s="69"/>
      <c r="E181" s="70">
        <f t="shared" si="10"/>
        <v>0</v>
      </c>
      <c r="F181" s="70">
        <v>6.73</v>
      </c>
      <c r="G181" s="70">
        <f t="shared" si="9"/>
        <v>0</v>
      </c>
      <c r="H181" s="70"/>
      <c r="I181" s="168"/>
      <c r="J181" s="75"/>
      <c r="K181" s="70">
        <f t="shared" si="11"/>
        <v>0</v>
      </c>
      <c r="L181" s="86"/>
      <c r="M181" s="81"/>
    </row>
    <row r="182" spans="1:13">
      <c r="A182" s="138"/>
      <c r="B182" s="122">
        <v>179</v>
      </c>
      <c r="C182" s="69"/>
      <c r="D182" s="69"/>
      <c r="E182" s="70">
        <f t="shared" si="10"/>
        <v>0</v>
      </c>
      <c r="F182" s="70">
        <v>6.73</v>
      </c>
      <c r="G182" s="70">
        <f t="shared" si="9"/>
        <v>0</v>
      </c>
      <c r="H182" s="70"/>
      <c r="I182" s="168"/>
      <c r="J182" s="75"/>
      <c r="K182" s="70">
        <f t="shared" si="11"/>
        <v>0</v>
      </c>
      <c r="L182" s="86"/>
      <c r="M182" s="81"/>
    </row>
    <row r="183" spans="1:13">
      <c r="A183" s="138"/>
      <c r="B183" s="122">
        <v>180</v>
      </c>
      <c r="C183" s="69"/>
      <c r="D183" s="69"/>
      <c r="E183" s="70">
        <f t="shared" si="10"/>
        <v>0</v>
      </c>
      <c r="F183" s="70">
        <v>6.73</v>
      </c>
      <c r="G183" s="70">
        <f t="shared" si="9"/>
        <v>0</v>
      </c>
      <c r="H183" s="70"/>
      <c r="I183" s="168"/>
      <c r="J183" s="75"/>
      <c r="K183" s="70">
        <f t="shared" si="11"/>
        <v>0</v>
      </c>
      <c r="L183" s="86"/>
      <c r="M183" s="81"/>
    </row>
    <row r="184" spans="1:13">
      <c r="A184" s="138"/>
      <c r="B184" s="122">
        <v>181</v>
      </c>
      <c r="C184" s="69"/>
      <c r="D184" s="69"/>
      <c r="E184" s="70">
        <f t="shared" si="10"/>
        <v>0</v>
      </c>
      <c r="F184" s="70">
        <v>6.73</v>
      </c>
      <c r="G184" s="70">
        <f t="shared" si="9"/>
        <v>0</v>
      </c>
      <c r="H184" s="70"/>
      <c r="I184" s="168"/>
      <c r="J184" s="75"/>
      <c r="K184" s="70">
        <f t="shared" si="11"/>
        <v>0</v>
      </c>
      <c r="L184" s="86"/>
      <c r="M184" s="81"/>
    </row>
    <row r="185" spans="1:13">
      <c r="A185" s="138"/>
      <c r="B185" s="122">
        <v>182</v>
      </c>
      <c r="C185" s="69"/>
      <c r="D185" s="69"/>
      <c r="E185" s="70">
        <f t="shared" si="10"/>
        <v>0</v>
      </c>
      <c r="F185" s="70">
        <v>6.73</v>
      </c>
      <c r="G185" s="70">
        <f t="shared" si="9"/>
        <v>0</v>
      </c>
      <c r="H185" s="70"/>
      <c r="I185" s="168"/>
      <c r="J185" s="75"/>
      <c r="K185" s="70">
        <f t="shared" si="11"/>
        <v>0</v>
      </c>
      <c r="L185" s="86"/>
      <c r="M185" s="81"/>
    </row>
    <row r="186" spans="1:13">
      <c r="A186" s="138"/>
      <c r="B186" s="122">
        <v>183</v>
      </c>
      <c r="C186" s="69"/>
      <c r="D186" s="69"/>
      <c r="E186" s="70">
        <f t="shared" si="10"/>
        <v>0</v>
      </c>
      <c r="F186" s="70">
        <v>6.73</v>
      </c>
      <c r="G186" s="70">
        <f t="shared" si="9"/>
        <v>0</v>
      </c>
      <c r="H186" s="70"/>
      <c r="I186" s="168"/>
      <c r="J186" s="75"/>
      <c r="K186" s="70">
        <f t="shared" si="11"/>
        <v>0</v>
      </c>
      <c r="L186" s="86"/>
      <c r="M186" s="81"/>
    </row>
    <row r="187" spans="1:13">
      <c r="A187" s="138"/>
      <c r="B187" s="122">
        <v>184</v>
      </c>
      <c r="C187" s="69"/>
      <c r="D187" s="69"/>
      <c r="E187" s="70">
        <f t="shared" si="10"/>
        <v>0</v>
      </c>
      <c r="F187" s="70">
        <v>6.73</v>
      </c>
      <c r="G187" s="70">
        <f t="shared" si="9"/>
        <v>0</v>
      </c>
      <c r="H187" s="70"/>
      <c r="I187" s="168"/>
      <c r="J187" s="75"/>
      <c r="K187" s="70">
        <f t="shared" si="11"/>
        <v>0</v>
      </c>
      <c r="L187" s="86"/>
      <c r="M187" s="81"/>
    </row>
    <row r="188" spans="1:13">
      <c r="A188" s="138"/>
      <c r="B188" s="122">
        <v>185</v>
      </c>
      <c r="C188" s="69"/>
      <c r="D188" s="69"/>
      <c r="E188" s="70">
        <f t="shared" si="10"/>
        <v>0</v>
      </c>
      <c r="F188" s="70">
        <v>6.73</v>
      </c>
      <c r="G188" s="70">
        <f t="shared" si="9"/>
        <v>0</v>
      </c>
      <c r="H188" s="70"/>
      <c r="I188" s="168"/>
      <c r="J188" s="75"/>
      <c r="K188" s="70">
        <f t="shared" si="11"/>
        <v>0</v>
      </c>
      <c r="L188" s="86"/>
      <c r="M188" s="81"/>
    </row>
    <row r="189" spans="1:13">
      <c r="A189" s="138"/>
      <c r="B189" s="122">
        <v>186</v>
      </c>
      <c r="C189" s="69"/>
      <c r="D189" s="69"/>
      <c r="E189" s="70">
        <f t="shared" si="10"/>
        <v>0</v>
      </c>
      <c r="F189" s="70">
        <v>6.73</v>
      </c>
      <c r="G189" s="70">
        <f t="shared" si="9"/>
        <v>0</v>
      </c>
      <c r="H189" s="70"/>
      <c r="I189" s="168"/>
      <c r="J189" s="75"/>
      <c r="K189" s="70">
        <f t="shared" si="11"/>
        <v>0</v>
      </c>
      <c r="L189" s="86"/>
      <c r="M189" s="81"/>
    </row>
    <row r="190" spans="1:13">
      <c r="A190" s="138"/>
      <c r="B190" s="122">
        <v>187</v>
      </c>
      <c r="C190" s="69">
        <v>12892</v>
      </c>
      <c r="D190" s="69">
        <v>14039</v>
      </c>
      <c r="E190" s="70">
        <f t="shared" si="10"/>
        <v>1147</v>
      </c>
      <c r="F190" s="70">
        <v>6.73</v>
      </c>
      <c r="G190" s="70">
        <f t="shared" si="9"/>
        <v>7719.31</v>
      </c>
      <c r="H190" s="70"/>
      <c r="I190" s="168"/>
      <c r="J190" s="75"/>
      <c r="K190" s="70">
        <f t="shared" si="11"/>
        <v>-7719.31</v>
      </c>
      <c r="L190" s="86"/>
      <c r="M190" s="81"/>
    </row>
    <row r="191" spans="1:13">
      <c r="A191" s="138"/>
      <c r="B191" s="122">
        <v>188</v>
      </c>
      <c r="C191" s="69">
        <v>3177</v>
      </c>
      <c r="D191" s="69">
        <v>3486</v>
      </c>
      <c r="E191" s="70">
        <f t="shared" si="10"/>
        <v>309</v>
      </c>
      <c r="F191" s="70">
        <v>6.73</v>
      </c>
      <c r="G191" s="70">
        <f t="shared" si="9"/>
        <v>2079.5700000000002</v>
      </c>
      <c r="H191" s="70"/>
      <c r="I191" s="168"/>
      <c r="J191" s="75"/>
      <c r="K191" s="70">
        <f t="shared" si="11"/>
        <v>-2079.5700000000002</v>
      </c>
      <c r="L191" s="86"/>
      <c r="M191" s="81"/>
    </row>
    <row r="192" spans="1:13">
      <c r="A192" s="138"/>
      <c r="B192" s="122">
        <v>189</v>
      </c>
      <c r="C192" s="69">
        <v>3525</v>
      </c>
      <c r="D192" s="69">
        <v>3525</v>
      </c>
      <c r="E192" s="70">
        <f t="shared" si="10"/>
        <v>0</v>
      </c>
      <c r="F192" s="70">
        <v>6.73</v>
      </c>
      <c r="G192" s="70">
        <f t="shared" si="9"/>
        <v>0</v>
      </c>
      <c r="H192" s="70"/>
      <c r="I192" s="168"/>
      <c r="J192" s="75"/>
      <c r="K192" s="70">
        <f t="shared" si="11"/>
        <v>0</v>
      </c>
      <c r="L192" s="86"/>
      <c r="M192" s="81"/>
    </row>
    <row r="193" spans="1:13">
      <c r="A193" s="138"/>
      <c r="B193" s="122">
        <v>190</v>
      </c>
      <c r="C193" s="69">
        <v>2444</v>
      </c>
      <c r="D193" s="69">
        <v>2444</v>
      </c>
      <c r="E193" s="70">
        <f t="shared" si="10"/>
        <v>0</v>
      </c>
      <c r="F193" s="70">
        <v>6.73</v>
      </c>
      <c r="G193" s="70">
        <f t="shared" si="9"/>
        <v>0</v>
      </c>
      <c r="H193" s="70"/>
      <c r="I193" s="168"/>
      <c r="J193" s="75"/>
      <c r="K193" s="70">
        <f t="shared" si="11"/>
        <v>0</v>
      </c>
      <c r="L193" s="86"/>
      <c r="M193" s="81"/>
    </row>
    <row r="194" spans="1:13">
      <c r="A194" s="138"/>
      <c r="B194" s="122">
        <v>191</v>
      </c>
      <c r="C194" s="69"/>
      <c r="D194" s="69"/>
      <c r="E194" s="70">
        <f t="shared" si="10"/>
        <v>0</v>
      </c>
      <c r="F194" s="70">
        <v>6.73</v>
      </c>
      <c r="G194" s="70">
        <f t="shared" si="9"/>
        <v>0</v>
      </c>
      <c r="H194" s="70"/>
      <c r="I194" s="168"/>
      <c r="J194" s="75"/>
      <c r="K194" s="70">
        <f t="shared" si="11"/>
        <v>0</v>
      </c>
      <c r="L194" s="86"/>
      <c r="M194" s="81"/>
    </row>
    <row r="195" spans="1:13">
      <c r="A195" s="138"/>
      <c r="B195" s="122">
        <v>192</v>
      </c>
      <c r="C195" s="69">
        <v>5219</v>
      </c>
      <c r="D195" s="69">
        <v>5219</v>
      </c>
      <c r="E195" s="70">
        <f t="shared" si="10"/>
        <v>0</v>
      </c>
      <c r="F195" s="70">
        <v>6.73</v>
      </c>
      <c r="G195" s="70">
        <f t="shared" si="9"/>
        <v>0</v>
      </c>
      <c r="H195" s="70"/>
      <c r="I195" s="168"/>
      <c r="J195" s="75"/>
      <c r="K195" s="70">
        <f t="shared" si="11"/>
        <v>0</v>
      </c>
      <c r="L195" s="86"/>
      <c r="M195" s="81"/>
    </row>
    <row r="196" spans="1:13">
      <c r="A196" s="138"/>
      <c r="B196" s="122">
        <v>193</v>
      </c>
      <c r="C196" s="69">
        <v>7389</v>
      </c>
      <c r="D196" s="69">
        <v>7389</v>
      </c>
      <c r="E196" s="70">
        <f t="shared" si="10"/>
        <v>0</v>
      </c>
      <c r="F196" s="70">
        <v>6.73</v>
      </c>
      <c r="G196" s="70">
        <f t="shared" si="9"/>
        <v>0</v>
      </c>
      <c r="H196" s="70"/>
      <c r="I196" s="168"/>
      <c r="J196" s="75"/>
      <c r="K196" s="70">
        <f t="shared" si="11"/>
        <v>0</v>
      </c>
      <c r="L196" s="86"/>
      <c r="M196" s="81"/>
    </row>
    <row r="197" spans="1:13">
      <c r="A197" s="138"/>
      <c r="B197" s="122">
        <v>194</v>
      </c>
      <c r="C197" s="69">
        <v>4594</v>
      </c>
      <c r="D197" s="69">
        <v>4630</v>
      </c>
      <c r="E197" s="70">
        <f t="shared" si="10"/>
        <v>36</v>
      </c>
      <c r="F197" s="70">
        <v>6.73</v>
      </c>
      <c r="G197" s="70">
        <f t="shared" si="9"/>
        <v>242.28000000000003</v>
      </c>
      <c r="H197" s="70"/>
      <c r="I197" s="168"/>
      <c r="J197" s="75"/>
      <c r="K197" s="70">
        <f t="shared" si="11"/>
        <v>-242.28000000000003</v>
      </c>
      <c r="L197" s="86"/>
      <c r="M197" s="81"/>
    </row>
    <row r="198" spans="1:13">
      <c r="A198" s="138"/>
      <c r="B198" s="122">
        <v>195</v>
      </c>
      <c r="C198" s="69"/>
      <c r="D198" s="69"/>
      <c r="E198" s="70">
        <f t="shared" si="10"/>
        <v>0</v>
      </c>
      <c r="F198" s="70">
        <v>6.73</v>
      </c>
      <c r="G198" s="70">
        <f t="shared" si="9"/>
        <v>0</v>
      </c>
      <c r="H198" s="70"/>
      <c r="I198" s="168"/>
      <c r="J198" s="75"/>
      <c r="K198" s="70">
        <f t="shared" si="11"/>
        <v>0</v>
      </c>
      <c r="L198" s="86"/>
      <c r="M198" s="81"/>
    </row>
    <row r="199" spans="1:13">
      <c r="A199" s="138"/>
      <c r="B199" s="122">
        <v>196</v>
      </c>
      <c r="C199" s="69">
        <v>5</v>
      </c>
      <c r="D199" s="69">
        <v>5</v>
      </c>
      <c r="E199" s="70">
        <f t="shared" si="10"/>
        <v>0</v>
      </c>
      <c r="F199" s="70">
        <v>6.73</v>
      </c>
      <c r="G199" s="70">
        <f t="shared" si="9"/>
        <v>0</v>
      </c>
      <c r="H199" s="70"/>
      <c r="I199" s="168"/>
      <c r="J199" s="75"/>
      <c r="K199" s="70">
        <f t="shared" si="11"/>
        <v>0</v>
      </c>
      <c r="L199" s="86"/>
      <c r="M199" s="81"/>
    </row>
    <row r="200" spans="1:13">
      <c r="A200" s="138"/>
      <c r="B200" s="122">
        <v>197</v>
      </c>
      <c r="C200" s="69"/>
      <c r="D200" s="69"/>
      <c r="E200" s="70">
        <f t="shared" si="10"/>
        <v>0</v>
      </c>
      <c r="F200" s="70">
        <v>6.73</v>
      </c>
      <c r="G200" s="70">
        <f t="shared" si="9"/>
        <v>0</v>
      </c>
      <c r="H200" s="70"/>
      <c r="I200" s="168"/>
      <c r="J200" s="75"/>
      <c r="K200" s="70">
        <f t="shared" si="11"/>
        <v>0</v>
      </c>
      <c r="L200" s="86"/>
      <c r="M200" s="81"/>
    </row>
    <row r="201" spans="1:13">
      <c r="A201" s="138"/>
      <c r="B201" s="122">
        <v>198</v>
      </c>
      <c r="C201" s="69"/>
      <c r="D201" s="69"/>
      <c r="E201" s="70">
        <f t="shared" si="10"/>
        <v>0</v>
      </c>
      <c r="F201" s="70">
        <v>6.73</v>
      </c>
      <c r="G201" s="70">
        <f t="shared" si="9"/>
        <v>0</v>
      </c>
      <c r="H201" s="70"/>
      <c r="I201" s="168"/>
      <c r="J201" s="75"/>
      <c r="K201" s="70">
        <f t="shared" si="11"/>
        <v>0</v>
      </c>
      <c r="L201" s="86"/>
      <c r="M201" s="81"/>
    </row>
    <row r="202" spans="1:13">
      <c r="A202" s="138"/>
      <c r="B202" s="122">
        <v>199</v>
      </c>
      <c r="C202" s="69"/>
      <c r="D202" s="69"/>
      <c r="E202" s="70">
        <f t="shared" si="10"/>
        <v>0</v>
      </c>
      <c r="F202" s="70">
        <v>6.73</v>
      </c>
      <c r="G202" s="70">
        <f t="shared" si="9"/>
        <v>0</v>
      </c>
      <c r="H202" s="70"/>
      <c r="I202" s="168"/>
      <c r="J202" s="75"/>
      <c r="K202" s="70">
        <f t="shared" si="11"/>
        <v>0</v>
      </c>
      <c r="L202" s="86"/>
      <c r="M202" s="81"/>
    </row>
    <row r="203" spans="1:13">
      <c r="A203" s="138"/>
      <c r="B203" s="122">
        <v>200</v>
      </c>
      <c r="C203" s="69"/>
      <c r="D203" s="69"/>
      <c r="E203" s="70">
        <f t="shared" si="10"/>
        <v>0</v>
      </c>
      <c r="F203" s="70">
        <v>6.73</v>
      </c>
      <c r="G203" s="70">
        <f t="shared" ref="G203:G265" si="12">F203*E203</f>
        <v>0</v>
      </c>
      <c r="H203" s="70"/>
      <c r="I203" s="168"/>
      <c r="J203" s="75"/>
      <c r="K203" s="70">
        <f t="shared" si="11"/>
        <v>0</v>
      </c>
      <c r="L203" s="86"/>
      <c r="M203" s="81"/>
    </row>
    <row r="204" spans="1:13">
      <c r="A204" s="138"/>
      <c r="B204" s="122">
        <v>201</v>
      </c>
      <c r="C204" s="69">
        <v>16621</v>
      </c>
      <c r="D204" s="69">
        <v>16621</v>
      </c>
      <c r="E204" s="70">
        <f t="shared" si="10"/>
        <v>0</v>
      </c>
      <c r="F204" s="112">
        <v>4.71</v>
      </c>
      <c r="G204" s="70">
        <f t="shared" si="12"/>
        <v>0</v>
      </c>
      <c r="H204" s="70"/>
      <c r="I204" s="168"/>
      <c r="J204" s="75"/>
      <c r="K204" s="70">
        <f t="shared" si="11"/>
        <v>0</v>
      </c>
      <c r="L204" s="86"/>
      <c r="M204" s="81"/>
    </row>
    <row r="205" spans="1:13">
      <c r="A205" s="138"/>
      <c r="B205" s="122">
        <v>202</v>
      </c>
      <c r="C205" s="69">
        <v>1039</v>
      </c>
      <c r="D205" s="69">
        <v>1039</v>
      </c>
      <c r="E205" s="70">
        <f t="shared" ref="E205:E268" si="13">D205-C205</f>
        <v>0</v>
      </c>
      <c r="F205" s="70">
        <v>6.73</v>
      </c>
      <c r="G205" s="70">
        <f t="shared" si="12"/>
        <v>0</v>
      </c>
      <c r="H205" s="70"/>
      <c r="I205" s="168"/>
      <c r="J205" s="75"/>
      <c r="K205" s="70">
        <f t="shared" si="11"/>
        <v>0</v>
      </c>
      <c r="L205" s="86"/>
      <c r="M205" s="81"/>
    </row>
    <row r="206" spans="1:13">
      <c r="A206" s="138"/>
      <c r="B206" s="122">
        <v>203</v>
      </c>
      <c r="C206" s="69">
        <v>1078</v>
      </c>
      <c r="D206" s="69">
        <v>1078</v>
      </c>
      <c r="E206" s="70">
        <f t="shared" si="13"/>
        <v>0</v>
      </c>
      <c r="F206" s="70">
        <v>6.73</v>
      </c>
      <c r="G206" s="70">
        <f t="shared" si="12"/>
        <v>0</v>
      </c>
      <c r="H206" s="70"/>
      <c r="I206" s="168"/>
      <c r="J206" s="75"/>
      <c r="K206" s="70">
        <f t="shared" ref="K206:K269" si="14">H206-G206</f>
        <v>0</v>
      </c>
      <c r="L206" s="86"/>
      <c r="M206" s="81"/>
    </row>
    <row r="207" spans="1:13">
      <c r="A207" s="138"/>
      <c r="B207" s="122">
        <v>204</v>
      </c>
      <c r="C207" s="69"/>
      <c r="D207" s="69"/>
      <c r="E207" s="70">
        <f t="shared" si="13"/>
        <v>0</v>
      </c>
      <c r="F207" s="70">
        <v>6.73</v>
      </c>
      <c r="G207" s="70">
        <f t="shared" si="12"/>
        <v>0</v>
      </c>
      <c r="H207" s="70"/>
      <c r="I207" s="168"/>
      <c r="J207" s="75"/>
      <c r="K207" s="70">
        <f t="shared" si="14"/>
        <v>0</v>
      </c>
      <c r="L207" s="86"/>
      <c r="M207" s="81"/>
    </row>
    <row r="208" spans="1:13">
      <c r="A208" s="138"/>
      <c r="B208" s="122">
        <v>206</v>
      </c>
      <c r="C208" s="69"/>
      <c r="D208" s="69"/>
      <c r="E208" s="70">
        <f t="shared" si="13"/>
        <v>0</v>
      </c>
      <c r="F208" s="70">
        <v>6.73</v>
      </c>
      <c r="G208" s="70">
        <f t="shared" si="12"/>
        <v>0</v>
      </c>
      <c r="H208" s="70"/>
      <c r="I208" s="168"/>
      <c r="J208" s="75"/>
      <c r="K208" s="70">
        <f t="shared" si="14"/>
        <v>0</v>
      </c>
      <c r="L208" s="86"/>
      <c r="M208" s="81"/>
    </row>
    <row r="209" spans="1:13">
      <c r="A209" s="138"/>
      <c r="B209" s="122">
        <v>207</v>
      </c>
      <c r="C209" s="69"/>
      <c r="D209" s="69"/>
      <c r="E209" s="70">
        <f t="shared" si="13"/>
        <v>0</v>
      </c>
      <c r="F209" s="70">
        <v>6.73</v>
      </c>
      <c r="G209" s="70">
        <f t="shared" si="12"/>
        <v>0</v>
      </c>
      <c r="H209" s="70"/>
      <c r="I209" s="168"/>
      <c r="J209" s="75"/>
      <c r="K209" s="70">
        <f t="shared" si="14"/>
        <v>0</v>
      </c>
      <c r="L209" s="86"/>
      <c r="M209" s="81"/>
    </row>
    <row r="210" spans="1:13">
      <c r="A210" s="138"/>
      <c r="B210" s="122">
        <v>208</v>
      </c>
      <c r="C210" s="69"/>
      <c r="D210" s="69"/>
      <c r="E210" s="70">
        <f t="shared" si="13"/>
        <v>0</v>
      </c>
      <c r="F210" s="70">
        <v>6.73</v>
      </c>
      <c r="G210" s="70">
        <f t="shared" si="12"/>
        <v>0</v>
      </c>
      <c r="H210" s="70"/>
      <c r="I210" s="168"/>
      <c r="J210" s="75"/>
      <c r="K210" s="70">
        <f t="shared" si="14"/>
        <v>0</v>
      </c>
      <c r="L210" s="86"/>
      <c r="M210" s="81"/>
    </row>
    <row r="211" spans="1:13">
      <c r="A211" s="138"/>
      <c r="B211" s="122">
        <v>209</v>
      </c>
      <c r="C211" s="69">
        <v>4749</v>
      </c>
      <c r="D211" s="69">
        <v>4749</v>
      </c>
      <c r="E211" s="70">
        <f t="shared" si="13"/>
        <v>0</v>
      </c>
      <c r="F211" s="70">
        <v>6.73</v>
      </c>
      <c r="G211" s="70">
        <f t="shared" si="12"/>
        <v>0</v>
      </c>
      <c r="H211" s="70"/>
      <c r="I211" s="168"/>
      <c r="J211" s="75"/>
      <c r="K211" s="70">
        <f t="shared" si="14"/>
        <v>0</v>
      </c>
      <c r="L211" s="86"/>
      <c r="M211" s="81"/>
    </row>
    <row r="212" spans="1:13">
      <c r="A212" s="138"/>
      <c r="B212" s="122">
        <v>210</v>
      </c>
      <c r="C212" s="69"/>
      <c r="D212" s="69"/>
      <c r="E212" s="70">
        <f t="shared" si="13"/>
        <v>0</v>
      </c>
      <c r="F212" s="70">
        <v>6.73</v>
      </c>
      <c r="G212" s="70">
        <f t="shared" si="12"/>
        <v>0</v>
      </c>
      <c r="H212" s="70"/>
      <c r="I212" s="168"/>
      <c r="J212" s="75"/>
      <c r="K212" s="70">
        <f t="shared" si="14"/>
        <v>0</v>
      </c>
      <c r="L212" s="86"/>
      <c r="M212" s="81"/>
    </row>
    <row r="213" spans="1:13">
      <c r="A213" s="138"/>
      <c r="B213" s="122">
        <v>211</v>
      </c>
      <c r="C213" s="69"/>
      <c r="D213" s="69"/>
      <c r="E213" s="70">
        <f t="shared" si="13"/>
        <v>0</v>
      </c>
      <c r="F213" s="70">
        <v>6.73</v>
      </c>
      <c r="G213" s="70">
        <f t="shared" si="12"/>
        <v>0</v>
      </c>
      <c r="H213" s="70"/>
      <c r="I213" s="168"/>
      <c r="J213" s="75"/>
      <c r="K213" s="70">
        <f t="shared" si="14"/>
        <v>0</v>
      </c>
      <c r="L213" s="86"/>
      <c r="M213" s="81"/>
    </row>
    <row r="214" spans="1:13">
      <c r="A214" s="138"/>
      <c r="B214" s="122">
        <v>212</v>
      </c>
      <c r="C214" s="69"/>
      <c r="D214" s="69"/>
      <c r="E214" s="70">
        <f t="shared" si="13"/>
        <v>0</v>
      </c>
      <c r="F214" s="70">
        <v>6.73</v>
      </c>
      <c r="G214" s="70">
        <f t="shared" si="12"/>
        <v>0</v>
      </c>
      <c r="H214" s="70"/>
      <c r="I214" s="168"/>
      <c r="J214" s="75"/>
      <c r="K214" s="70">
        <f t="shared" si="14"/>
        <v>0</v>
      </c>
      <c r="L214" s="86"/>
      <c r="M214" s="81"/>
    </row>
    <row r="215" spans="1:13">
      <c r="A215" s="138"/>
      <c r="B215" s="122">
        <v>213</v>
      </c>
      <c r="C215" s="69"/>
      <c r="D215" s="69"/>
      <c r="E215" s="70">
        <f t="shared" si="13"/>
        <v>0</v>
      </c>
      <c r="F215" s="70">
        <v>6.73</v>
      </c>
      <c r="G215" s="70">
        <f t="shared" si="12"/>
        <v>0</v>
      </c>
      <c r="H215" s="70"/>
      <c r="I215" s="168"/>
      <c r="J215" s="75"/>
      <c r="K215" s="70">
        <f t="shared" si="14"/>
        <v>0</v>
      </c>
      <c r="L215" s="86"/>
      <c r="M215" s="81"/>
    </row>
    <row r="216" spans="1:13">
      <c r="A216" s="138"/>
      <c r="B216" s="122">
        <v>214</v>
      </c>
      <c r="C216" s="69"/>
      <c r="D216" s="69"/>
      <c r="E216" s="70">
        <f t="shared" si="13"/>
        <v>0</v>
      </c>
      <c r="F216" s="70">
        <v>6.73</v>
      </c>
      <c r="G216" s="70">
        <f t="shared" si="12"/>
        <v>0</v>
      </c>
      <c r="H216" s="70"/>
      <c r="I216" s="168"/>
      <c r="J216" s="75"/>
      <c r="K216" s="70">
        <f t="shared" si="14"/>
        <v>0</v>
      </c>
      <c r="L216" s="86"/>
      <c r="M216" s="81"/>
    </row>
    <row r="217" spans="1:13">
      <c r="A217" s="138"/>
      <c r="B217" s="122">
        <v>215</v>
      </c>
      <c r="C217" s="69"/>
      <c r="D217" s="69"/>
      <c r="E217" s="70">
        <f t="shared" si="13"/>
        <v>0</v>
      </c>
      <c r="F217" s="70">
        <v>6.73</v>
      </c>
      <c r="G217" s="70">
        <f t="shared" si="12"/>
        <v>0</v>
      </c>
      <c r="H217" s="70"/>
      <c r="I217" s="168"/>
      <c r="J217" s="75"/>
      <c r="K217" s="70">
        <f t="shared" si="14"/>
        <v>0</v>
      </c>
      <c r="L217" s="86"/>
      <c r="M217" s="81"/>
    </row>
    <row r="218" spans="1:13">
      <c r="A218" s="138"/>
      <c r="B218" s="122">
        <v>216</v>
      </c>
      <c r="C218" s="69"/>
      <c r="D218" s="69"/>
      <c r="E218" s="70">
        <f t="shared" si="13"/>
        <v>0</v>
      </c>
      <c r="F218" s="70">
        <v>6.73</v>
      </c>
      <c r="G218" s="70">
        <f t="shared" si="12"/>
        <v>0</v>
      </c>
      <c r="H218" s="70"/>
      <c r="I218" s="168"/>
      <c r="J218" s="75"/>
      <c r="K218" s="70">
        <f t="shared" si="14"/>
        <v>0</v>
      </c>
      <c r="L218" s="86"/>
      <c r="M218" s="81"/>
    </row>
    <row r="219" spans="1:13">
      <c r="A219" s="77"/>
      <c r="B219" s="122">
        <v>217</v>
      </c>
      <c r="C219" s="69">
        <v>9938</v>
      </c>
      <c r="D219" s="69">
        <v>9938</v>
      </c>
      <c r="E219" s="70">
        <f t="shared" si="13"/>
        <v>0</v>
      </c>
      <c r="F219" s="70">
        <v>6.73</v>
      </c>
      <c r="G219" s="70">
        <f t="shared" si="12"/>
        <v>0</v>
      </c>
      <c r="H219" s="70"/>
      <c r="I219" s="168"/>
      <c r="J219" s="75"/>
      <c r="K219" s="70">
        <f t="shared" si="14"/>
        <v>0</v>
      </c>
      <c r="L219" s="86"/>
      <c r="M219" s="81"/>
    </row>
    <row r="220" spans="1:13">
      <c r="A220" s="138"/>
      <c r="B220" s="122">
        <v>218</v>
      </c>
      <c r="C220" s="69"/>
      <c r="D220" s="69"/>
      <c r="E220" s="70">
        <f t="shared" si="13"/>
        <v>0</v>
      </c>
      <c r="F220" s="70">
        <v>6.73</v>
      </c>
      <c r="G220" s="70">
        <f t="shared" si="12"/>
        <v>0</v>
      </c>
      <c r="H220" s="70"/>
      <c r="I220" s="168"/>
      <c r="J220" s="75"/>
      <c r="K220" s="70">
        <f t="shared" si="14"/>
        <v>0</v>
      </c>
      <c r="L220" s="86"/>
      <c r="M220" s="81"/>
    </row>
    <row r="221" spans="1:13">
      <c r="A221" s="138"/>
      <c r="B221" s="122">
        <v>219</v>
      </c>
      <c r="C221" s="69">
        <v>2393</v>
      </c>
      <c r="D221" s="69">
        <v>2444</v>
      </c>
      <c r="E221" s="70">
        <f t="shared" si="13"/>
        <v>51</v>
      </c>
      <c r="F221" s="70">
        <v>6.73</v>
      </c>
      <c r="G221" s="70">
        <f t="shared" si="12"/>
        <v>343.23</v>
      </c>
      <c r="H221" s="70"/>
      <c r="I221" s="168"/>
      <c r="J221" s="75"/>
      <c r="K221" s="70">
        <f t="shared" si="14"/>
        <v>-343.23</v>
      </c>
      <c r="L221" s="86"/>
      <c r="M221" s="81"/>
    </row>
    <row r="222" spans="1:13">
      <c r="A222" s="138"/>
      <c r="B222" s="122">
        <v>220</v>
      </c>
      <c r="C222" s="69"/>
      <c r="D222" s="69"/>
      <c r="E222" s="70">
        <f t="shared" si="13"/>
        <v>0</v>
      </c>
      <c r="F222" s="70">
        <v>6.73</v>
      </c>
      <c r="G222" s="70">
        <f t="shared" si="12"/>
        <v>0</v>
      </c>
      <c r="H222" s="70"/>
      <c r="I222" s="168"/>
      <c r="J222" s="75"/>
      <c r="K222" s="70">
        <f t="shared" si="14"/>
        <v>0</v>
      </c>
      <c r="L222" s="86"/>
      <c r="M222" s="81"/>
    </row>
    <row r="223" spans="1:13">
      <c r="A223" s="138"/>
      <c r="B223" s="122">
        <v>221</v>
      </c>
      <c r="C223" s="69"/>
      <c r="D223" s="69"/>
      <c r="E223" s="70">
        <f t="shared" si="13"/>
        <v>0</v>
      </c>
      <c r="F223" s="70">
        <v>6.73</v>
      </c>
      <c r="G223" s="70">
        <f t="shared" si="12"/>
        <v>0</v>
      </c>
      <c r="H223" s="70"/>
      <c r="I223" s="168"/>
      <c r="J223" s="75"/>
      <c r="K223" s="70">
        <f t="shared" si="14"/>
        <v>0</v>
      </c>
      <c r="L223" s="86"/>
      <c r="M223" s="81"/>
    </row>
    <row r="224" spans="1:13">
      <c r="A224" s="138"/>
      <c r="B224" s="122">
        <v>222</v>
      </c>
      <c r="C224" s="69"/>
      <c r="D224" s="69"/>
      <c r="E224" s="70">
        <f t="shared" si="13"/>
        <v>0</v>
      </c>
      <c r="F224" s="70">
        <v>6.73</v>
      </c>
      <c r="G224" s="70">
        <f t="shared" si="12"/>
        <v>0</v>
      </c>
      <c r="H224" s="70"/>
      <c r="I224" s="168"/>
      <c r="J224" s="75"/>
      <c r="K224" s="70">
        <f t="shared" si="14"/>
        <v>0</v>
      </c>
      <c r="L224" s="86"/>
      <c r="M224" s="81"/>
    </row>
    <row r="225" spans="1:13">
      <c r="A225" s="138"/>
      <c r="B225" s="122">
        <v>223</v>
      </c>
      <c r="C225" s="69"/>
      <c r="D225" s="69"/>
      <c r="E225" s="70">
        <f t="shared" si="13"/>
        <v>0</v>
      </c>
      <c r="F225" s="70">
        <v>6.73</v>
      </c>
      <c r="G225" s="70">
        <f t="shared" si="12"/>
        <v>0</v>
      </c>
      <c r="H225" s="70"/>
      <c r="I225" s="168"/>
      <c r="J225" s="75"/>
      <c r="K225" s="70">
        <f t="shared" si="14"/>
        <v>0</v>
      </c>
      <c r="L225" s="86"/>
      <c r="M225" s="81"/>
    </row>
    <row r="226" spans="1:13">
      <c r="A226" s="138"/>
      <c r="B226" s="122">
        <v>224</v>
      </c>
      <c r="C226" s="69">
        <v>4866</v>
      </c>
      <c r="D226" s="69">
        <v>5403</v>
      </c>
      <c r="E226" s="70">
        <f t="shared" si="13"/>
        <v>537</v>
      </c>
      <c r="F226" s="70">
        <v>6.73</v>
      </c>
      <c r="G226" s="70">
        <f t="shared" si="12"/>
        <v>3614.01</v>
      </c>
      <c r="H226" s="70">
        <v>3000</v>
      </c>
      <c r="I226" s="168">
        <v>131233</v>
      </c>
      <c r="J226" s="75">
        <v>44937</v>
      </c>
      <c r="K226" s="70">
        <f t="shared" si="14"/>
        <v>-614.01000000000022</v>
      </c>
      <c r="L226" s="86"/>
      <c r="M226" s="81"/>
    </row>
    <row r="227" spans="1:13">
      <c r="A227" s="138"/>
      <c r="B227" s="122">
        <v>225</v>
      </c>
      <c r="C227" s="69"/>
      <c r="D227" s="69"/>
      <c r="E227" s="70">
        <f t="shared" si="13"/>
        <v>0</v>
      </c>
      <c r="F227" s="70">
        <v>6.73</v>
      </c>
      <c r="G227" s="70">
        <f t="shared" si="12"/>
        <v>0</v>
      </c>
      <c r="H227" s="70"/>
      <c r="I227" s="168"/>
      <c r="J227" s="75"/>
      <c r="K227" s="70">
        <f t="shared" si="14"/>
        <v>0</v>
      </c>
      <c r="L227" s="86"/>
      <c r="M227" s="81"/>
    </row>
    <row r="228" spans="1:13">
      <c r="A228" s="138"/>
      <c r="B228" s="122">
        <v>226</v>
      </c>
      <c r="C228" s="69"/>
      <c r="D228" s="69"/>
      <c r="E228" s="70">
        <f t="shared" si="13"/>
        <v>0</v>
      </c>
      <c r="F228" s="70">
        <v>6.73</v>
      </c>
      <c r="G228" s="70">
        <f t="shared" si="12"/>
        <v>0</v>
      </c>
      <c r="H228" s="70"/>
      <c r="I228" s="168"/>
      <c r="J228" s="75"/>
      <c r="K228" s="70">
        <f t="shared" si="14"/>
        <v>0</v>
      </c>
      <c r="L228" s="86"/>
      <c r="M228" s="81"/>
    </row>
    <row r="229" spans="1:13">
      <c r="A229" s="138"/>
      <c r="B229" s="122">
        <v>227</v>
      </c>
      <c r="C229" s="69">
        <v>1466</v>
      </c>
      <c r="D229" s="69">
        <v>1641</v>
      </c>
      <c r="E229" s="70">
        <f t="shared" si="13"/>
        <v>175</v>
      </c>
      <c r="F229" s="70">
        <v>6.73</v>
      </c>
      <c r="G229" s="70">
        <f t="shared" si="12"/>
        <v>1177.75</v>
      </c>
      <c r="H229" s="70"/>
      <c r="I229" s="168"/>
      <c r="J229" s="75"/>
      <c r="K229" s="70">
        <f t="shared" si="14"/>
        <v>-1177.75</v>
      </c>
      <c r="L229" s="86"/>
      <c r="M229" s="81"/>
    </row>
    <row r="230" spans="1:13">
      <c r="A230" s="138"/>
      <c r="B230" s="122">
        <v>228</v>
      </c>
      <c r="C230" s="69">
        <v>1112</v>
      </c>
      <c r="D230" s="69">
        <v>1133</v>
      </c>
      <c r="E230" s="70">
        <f t="shared" si="13"/>
        <v>21</v>
      </c>
      <c r="F230" s="70">
        <v>6.73</v>
      </c>
      <c r="G230" s="70">
        <f t="shared" si="12"/>
        <v>141.33000000000001</v>
      </c>
      <c r="H230" s="70"/>
      <c r="I230" s="168"/>
      <c r="J230" s="75"/>
      <c r="K230" s="70">
        <f t="shared" si="14"/>
        <v>-141.33000000000001</v>
      </c>
      <c r="L230" s="86"/>
      <c r="M230" s="81"/>
    </row>
    <row r="231" spans="1:13">
      <c r="A231" s="138"/>
      <c r="B231" s="122">
        <v>229</v>
      </c>
      <c r="C231" s="69">
        <v>1168</v>
      </c>
      <c r="D231" s="69">
        <v>1168</v>
      </c>
      <c r="E231" s="70">
        <f t="shared" si="13"/>
        <v>0</v>
      </c>
      <c r="F231" s="70">
        <v>6.73</v>
      </c>
      <c r="G231" s="70">
        <f t="shared" si="12"/>
        <v>0</v>
      </c>
      <c r="H231" s="70"/>
      <c r="I231" s="168"/>
      <c r="J231" s="75"/>
      <c r="K231" s="70">
        <f t="shared" si="14"/>
        <v>0</v>
      </c>
      <c r="L231" s="86"/>
      <c r="M231" s="81"/>
    </row>
    <row r="232" spans="1:13">
      <c r="A232" s="138"/>
      <c r="B232" s="122">
        <v>230</v>
      </c>
      <c r="C232" s="69"/>
      <c r="D232" s="69"/>
      <c r="E232" s="70">
        <f t="shared" si="13"/>
        <v>0</v>
      </c>
      <c r="F232" s="70">
        <v>6.73</v>
      </c>
      <c r="G232" s="70">
        <f t="shared" si="12"/>
        <v>0</v>
      </c>
      <c r="H232" s="70"/>
      <c r="I232" s="168"/>
      <c r="J232" s="75"/>
      <c r="K232" s="70">
        <f t="shared" si="14"/>
        <v>0</v>
      </c>
      <c r="L232" s="86"/>
      <c r="M232" s="81"/>
    </row>
    <row r="233" spans="1:13">
      <c r="A233" s="138"/>
      <c r="B233" s="122">
        <v>231</v>
      </c>
      <c r="C233" s="69"/>
      <c r="D233" s="69"/>
      <c r="E233" s="70">
        <f t="shared" si="13"/>
        <v>0</v>
      </c>
      <c r="F233" s="70">
        <v>6.73</v>
      </c>
      <c r="G233" s="70">
        <f t="shared" si="12"/>
        <v>0</v>
      </c>
      <c r="H233" s="70"/>
      <c r="I233" s="168"/>
      <c r="J233" s="75"/>
      <c r="K233" s="70">
        <f t="shared" si="14"/>
        <v>0</v>
      </c>
      <c r="L233" s="86"/>
      <c r="M233" s="81"/>
    </row>
    <row r="234" spans="1:13">
      <c r="A234" s="138"/>
      <c r="B234" s="122">
        <v>232</v>
      </c>
      <c r="C234" s="69"/>
      <c r="D234" s="69"/>
      <c r="E234" s="70">
        <f t="shared" si="13"/>
        <v>0</v>
      </c>
      <c r="F234" s="70">
        <v>6.73</v>
      </c>
      <c r="G234" s="70">
        <f t="shared" si="12"/>
        <v>0</v>
      </c>
      <c r="H234" s="70"/>
      <c r="I234" s="168"/>
      <c r="J234" s="75"/>
      <c r="K234" s="70">
        <f t="shared" si="14"/>
        <v>0</v>
      </c>
      <c r="L234" s="86"/>
      <c r="M234" s="81"/>
    </row>
    <row r="235" spans="1:13">
      <c r="A235" s="138"/>
      <c r="B235" s="122">
        <v>233</v>
      </c>
      <c r="C235" s="69"/>
      <c r="D235" s="69"/>
      <c r="E235" s="70">
        <f t="shared" si="13"/>
        <v>0</v>
      </c>
      <c r="F235" s="70">
        <v>6.73</v>
      </c>
      <c r="G235" s="70">
        <f t="shared" si="12"/>
        <v>0</v>
      </c>
      <c r="H235" s="70"/>
      <c r="I235" s="168"/>
      <c r="J235" s="75"/>
      <c r="K235" s="70">
        <f t="shared" si="14"/>
        <v>0</v>
      </c>
      <c r="L235" s="86"/>
      <c r="M235" s="81"/>
    </row>
    <row r="236" spans="1:13">
      <c r="A236" s="138"/>
      <c r="B236" s="122">
        <v>234</v>
      </c>
      <c r="C236" s="69"/>
      <c r="D236" s="69"/>
      <c r="E236" s="70">
        <f t="shared" si="13"/>
        <v>0</v>
      </c>
      <c r="F236" s="70">
        <v>6.73</v>
      </c>
      <c r="G236" s="70">
        <f t="shared" si="12"/>
        <v>0</v>
      </c>
      <c r="H236" s="70"/>
      <c r="I236" s="168"/>
      <c r="J236" s="75"/>
      <c r="K236" s="70">
        <f t="shared" si="14"/>
        <v>0</v>
      </c>
      <c r="L236" s="86"/>
      <c r="M236" s="81"/>
    </row>
    <row r="237" spans="1:13">
      <c r="A237" s="138"/>
      <c r="B237" s="122">
        <v>235</v>
      </c>
      <c r="C237" s="69"/>
      <c r="D237" s="69"/>
      <c r="E237" s="70">
        <f t="shared" si="13"/>
        <v>0</v>
      </c>
      <c r="F237" s="70">
        <v>6.73</v>
      </c>
      <c r="G237" s="70">
        <f t="shared" si="12"/>
        <v>0</v>
      </c>
      <c r="H237" s="70"/>
      <c r="I237" s="168"/>
      <c r="J237" s="75"/>
      <c r="K237" s="70">
        <f t="shared" si="14"/>
        <v>0</v>
      </c>
      <c r="L237" s="86"/>
      <c r="M237" s="81"/>
    </row>
    <row r="238" spans="1:13">
      <c r="A238" s="138"/>
      <c r="B238" s="122">
        <v>236</v>
      </c>
      <c r="C238" s="69"/>
      <c r="D238" s="69"/>
      <c r="E238" s="70">
        <f t="shared" si="13"/>
        <v>0</v>
      </c>
      <c r="F238" s="70">
        <v>6.73</v>
      </c>
      <c r="G238" s="70">
        <f t="shared" si="12"/>
        <v>0</v>
      </c>
      <c r="H238" s="70"/>
      <c r="I238" s="168"/>
      <c r="J238" s="75"/>
      <c r="K238" s="70">
        <f t="shared" si="14"/>
        <v>0</v>
      </c>
      <c r="L238" s="86"/>
      <c r="M238" s="81"/>
    </row>
    <row r="239" spans="1:13">
      <c r="A239" s="138"/>
      <c r="B239" s="122">
        <v>237</v>
      </c>
      <c r="C239" s="69"/>
      <c r="D239" s="69"/>
      <c r="E239" s="70">
        <f t="shared" si="13"/>
        <v>0</v>
      </c>
      <c r="F239" s="70">
        <v>6.73</v>
      </c>
      <c r="G239" s="70">
        <f t="shared" si="12"/>
        <v>0</v>
      </c>
      <c r="H239" s="70"/>
      <c r="I239" s="168"/>
      <c r="J239" s="75"/>
      <c r="K239" s="70">
        <f t="shared" si="14"/>
        <v>0</v>
      </c>
      <c r="L239" s="86"/>
      <c r="M239" s="81"/>
    </row>
    <row r="240" spans="1:13">
      <c r="A240" s="138"/>
      <c r="B240" s="122">
        <v>238</v>
      </c>
      <c r="C240" s="69"/>
      <c r="D240" s="69"/>
      <c r="E240" s="70">
        <f t="shared" si="13"/>
        <v>0</v>
      </c>
      <c r="F240" s="70">
        <v>6.73</v>
      </c>
      <c r="G240" s="70">
        <f t="shared" si="12"/>
        <v>0</v>
      </c>
      <c r="H240" s="70"/>
      <c r="I240" s="168"/>
      <c r="J240" s="75"/>
      <c r="K240" s="70">
        <f t="shared" si="14"/>
        <v>0</v>
      </c>
      <c r="L240" s="86"/>
      <c r="M240" s="81"/>
    </row>
    <row r="241" spans="1:13">
      <c r="A241" s="138"/>
      <c r="B241" s="122">
        <v>239</v>
      </c>
      <c r="C241" s="69"/>
      <c r="D241" s="69"/>
      <c r="E241" s="70">
        <f t="shared" si="13"/>
        <v>0</v>
      </c>
      <c r="F241" s="70">
        <v>6.73</v>
      </c>
      <c r="G241" s="70">
        <f t="shared" si="12"/>
        <v>0</v>
      </c>
      <c r="H241" s="70"/>
      <c r="I241" s="168"/>
      <c r="J241" s="75"/>
      <c r="K241" s="70">
        <f t="shared" si="14"/>
        <v>0</v>
      </c>
      <c r="L241" s="86"/>
      <c r="M241" s="81"/>
    </row>
    <row r="242" spans="1:13">
      <c r="A242" s="138"/>
      <c r="B242" s="122">
        <v>240</v>
      </c>
      <c r="C242" s="69"/>
      <c r="D242" s="69"/>
      <c r="E242" s="70">
        <f t="shared" si="13"/>
        <v>0</v>
      </c>
      <c r="F242" s="70">
        <v>6.73</v>
      </c>
      <c r="G242" s="70">
        <f t="shared" si="12"/>
        <v>0</v>
      </c>
      <c r="H242" s="70"/>
      <c r="I242" s="168"/>
      <c r="J242" s="75"/>
      <c r="K242" s="70">
        <f t="shared" si="14"/>
        <v>0</v>
      </c>
      <c r="L242" s="86"/>
      <c r="M242" s="81"/>
    </row>
    <row r="243" spans="1:13">
      <c r="A243" s="138"/>
      <c r="B243" s="122">
        <v>241</v>
      </c>
      <c r="C243" s="69"/>
      <c r="D243" s="69"/>
      <c r="E243" s="70">
        <f t="shared" si="13"/>
        <v>0</v>
      </c>
      <c r="F243" s="70">
        <v>6.73</v>
      </c>
      <c r="G243" s="70">
        <f t="shared" si="12"/>
        <v>0</v>
      </c>
      <c r="H243" s="70"/>
      <c r="I243" s="168"/>
      <c r="J243" s="75"/>
      <c r="K243" s="70">
        <f t="shared" si="14"/>
        <v>0</v>
      </c>
      <c r="L243" s="86"/>
      <c r="M243" s="81"/>
    </row>
    <row r="244" spans="1:13">
      <c r="A244" s="138"/>
      <c r="B244" s="122">
        <v>242</v>
      </c>
      <c r="C244" s="69">
        <v>27325</v>
      </c>
      <c r="D244" s="69">
        <v>29305</v>
      </c>
      <c r="E244" s="70">
        <f t="shared" si="13"/>
        <v>1980</v>
      </c>
      <c r="F244" s="70">
        <v>6.73</v>
      </c>
      <c r="G244" s="70">
        <f t="shared" si="12"/>
        <v>13325.400000000001</v>
      </c>
      <c r="H244" s="70"/>
      <c r="I244" s="168"/>
      <c r="J244" s="75"/>
      <c r="K244" s="70">
        <f t="shared" si="14"/>
        <v>-13325.400000000001</v>
      </c>
      <c r="L244" s="86"/>
      <c r="M244" s="81"/>
    </row>
    <row r="245" spans="1:13">
      <c r="A245" s="138"/>
      <c r="B245" s="122">
        <v>243</v>
      </c>
      <c r="C245" s="69">
        <v>23423</v>
      </c>
      <c r="D245" s="69">
        <v>23554</v>
      </c>
      <c r="E245" s="70">
        <f t="shared" si="13"/>
        <v>131</v>
      </c>
      <c r="F245" s="112">
        <v>4.71</v>
      </c>
      <c r="G245" s="70">
        <f t="shared" si="12"/>
        <v>617.01</v>
      </c>
      <c r="H245" s="70">
        <v>3250</v>
      </c>
      <c r="I245" s="168">
        <v>807262</v>
      </c>
      <c r="J245" s="75">
        <v>44938</v>
      </c>
      <c r="K245" s="70">
        <f t="shared" si="14"/>
        <v>2632.99</v>
      </c>
      <c r="L245" s="86"/>
      <c r="M245" s="81"/>
    </row>
    <row r="246" spans="1:13">
      <c r="A246" s="138"/>
      <c r="B246" s="122">
        <v>244</v>
      </c>
      <c r="C246" s="69"/>
      <c r="D246" s="69"/>
      <c r="E246" s="70">
        <f t="shared" si="13"/>
        <v>0</v>
      </c>
      <c r="F246" s="70">
        <v>6.73</v>
      </c>
      <c r="G246" s="70">
        <f t="shared" si="12"/>
        <v>0</v>
      </c>
      <c r="H246" s="70"/>
      <c r="I246" s="168"/>
      <c r="J246" s="75"/>
      <c r="K246" s="70">
        <f t="shared" si="14"/>
        <v>0</v>
      </c>
      <c r="L246" s="86"/>
      <c r="M246" s="81"/>
    </row>
    <row r="247" spans="1:13">
      <c r="A247" s="138"/>
      <c r="B247" s="122">
        <v>245</v>
      </c>
      <c r="C247" s="69">
        <v>33174</v>
      </c>
      <c r="D247" s="69">
        <v>34110</v>
      </c>
      <c r="E247" s="70">
        <f t="shared" si="13"/>
        <v>936</v>
      </c>
      <c r="F247" s="112">
        <v>4.71</v>
      </c>
      <c r="G247" s="70">
        <f t="shared" si="12"/>
        <v>4408.5600000000004</v>
      </c>
      <c r="H247" s="70"/>
      <c r="I247" s="168"/>
      <c r="J247" s="75"/>
      <c r="K247" s="70">
        <f t="shared" si="14"/>
        <v>-4408.5600000000004</v>
      </c>
      <c r="L247" s="86"/>
      <c r="M247" s="81"/>
    </row>
    <row r="248" spans="1:13">
      <c r="A248" s="138"/>
      <c r="B248" s="122">
        <v>246</v>
      </c>
      <c r="C248" s="69">
        <v>40037</v>
      </c>
      <c r="D248" s="69">
        <v>42591</v>
      </c>
      <c r="E248" s="70">
        <f t="shared" si="13"/>
        <v>2554</v>
      </c>
      <c r="F248" s="112">
        <v>4.71</v>
      </c>
      <c r="G248" s="70">
        <f t="shared" si="12"/>
        <v>12029.34</v>
      </c>
      <c r="H248" s="70">
        <v>10000</v>
      </c>
      <c r="I248" s="168">
        <v>648530</v>
      </c>
      <c r="J248" s="75">
        <v>44935</v>
      </c>
      <c r="K248" s="70">
        <f t="shared" si="14"/>
        <v>-2029.3400000000001</v>
      </c>
      <c r="L248" s="86"/>
      <c r="M248" s="81"/>
    </row>
    <row r="249" spans="1:13">
      <c r="A249" s="138"/>
      <c r="B249" s="122">
        <v>247</v>
      </c>
      <c r="C249" s="69"/>
      <c r="D249" s="69"/>
      <c r="E249" s="70">
        <f t="shared" si="13"/>
        <v>0</v>
      </c>
      <c r="F249" s="70">
        <v>6.73</v>
      </c>
      <c r="G249" s="70">
        <f t="shared" si="12"/>
        <v>0</v>
      </c>
      <c r="H249" s="70"/>
      <c r="I249" s="168"/>
      <c r="J249" s="75"/>
      <c r="K249" s="70">
        <f t="shared" si="14"/>
        <v>0</v>
      </c>
      <c r="L249" s="86"/>
      <c r="M249" s="81"/>
    </row>
    <row r="250" spans="1:13">
      <c r="A250" s="138"/>
      <c r="B250" s="122">
        <v>248</v>
      </c>
      <c r="C250" s="69"/>
      <c r="D250" s="69"/>
      <c r="E250" s="70">
        <f t="shared" si="13"/>
        <v>0</v>
      </c>
      <c r="F250" s="70">
        <v>6.73</v>
      </c>
      <c r="G250" s="70">
        <f t="shared" si="12"/>
        <v>0</v>
      </c>
      <c r="H250" s="70"/>
      <c r="I250" s="168"/>
      <c r="J250" s="75"/>
      <c r="K250" s="70">
        <f t="shared" si="14"/>
        <v>0</v>
      </c>
      <c r="L250" s="86"/>
      <c r="M250" s="81"/>
    </row>
    <row r="251" spans="1:13">
      <c r="A251" s="138"/>
      <c r="B251" s="122">
        <v>249</v>
      </c>
      <c r="C251" s="69">
        <v>23990</v>
      </c>
      <c r="D251" s="69">
        <v>24073</v>
      </c>
      <c r="E251" s="70">
        <f t="shared" si="13"/>
        <v>83</v>
      </c>
      <c r="F251" s="112">
        <v>0</v>
      </c>
      <c r="G251" s="70">
        <f t="shared" si="12"/>
        <v>0</v>
      </c>
      <c r="H251" s="70"/>
      <c r="I251" s="168"/>
      <c r="J251" s="75"/>
      <c r="K251" s="70">
        <f t="shared" si="14"/>
        <v>0</v>
      </c>
      <c r="L251" s="86"/>
      <c r="M251" s="81"/>
    </row>
    <row r="252" spans="1:13">
      <c r="A252" s="138"/>
      <c r="B252" s="122">
        <v>250</v>
      </c>
      <c r="C252" s="69"/>
      <c r="D252" s="69"/>
      <c r="E252" s="70">
        <f t="shared" si="13"/>
        <v>0</v>
      </c>
      <c r="F252" s="70">
        <v>6.73</v>
      </c>
      <c r="G252" s="70">
        <f t="shared" si="12"/>
        <v>0</v>
      </c>
      <c r="H252" s="70"/>
      <c r="I252" s="168"/>
      <c r="J252" s="75"/>
      <c r="K252" s="70">
        <f t="shared" si="14"/>
        <v>0</v>
      </c>
      <c r="L252" s="86"/>
      <c r="M252" s="81"/>
    </row>
    <row r="253" spans="1:13">
      <c r="A253" s="77"/>
      <c r="B253" s="122">
        <v>251</v>
      </c>
      <c r="C253" s="69">
        <v>28506</v>
      </c>
      <c r="D253" s="69">
        <v>30170</v>
      </c>
      <c r="E253" s="70">
        <f t="shared" si="13"/>
        <v>1664</v>
      </c>
      <c r="F253" s="112">
        <v>4.71</v>
      </c>
      <c r="G253" s="70">
        <f t="shared" si="12"/>
        <v>7837.44</v>
      </c>
      <c r="H253" s="70"/>
      <c r="I253" s="168"/>
      <c r="J253" s="75"/>
      <c r="K253" s="70">
        <f t="shared" si="14"/>
        <v>-7837.44</v>
      </c>
      <c r="L253" s="86"/>
      <c r="M253" s="81"/>
    </row>
    <row r="254" spans="1:13">
      <c r="A254" s="138"/>
      <c r="B254" s="122">
        <v>252</v>
      </c>
      <c r="C254" s="69"/>
      <c r="D254" s="69"/>
      <c r="E254" s="70">
        <f t="shared" si="13"/>
        <v>0</v>
      </c>
      <c r="F254" s="70">
        <v>6.73</v>
      </c>
      <c r="G254" s="70">
        <f t="shared" si="12"/>
        <v>0</v>
      </c>
      <c r="H254" s="70"/>
      <c r="I254" s="168"/>
      <c r="J254" s="75"/>
      <c r="K254" s="70">
        <f t="shared" si="14"/>
        <v>0</v>
      </c>
      <c r="L254" s="86"/>
      <c r="M254" s="81"/>
    </row>
    <row r="255" spans="1:13">
      <c r="A255" s="138"/>
      <c r="B255" s="122">
        <v>253</v>
      </c>
      <c r="C255" s="69">
        <v>4</v>
      </c>
      <c r="D255" s="69">
        <v>5</v>
      </c>
      <c r="E255" s="70">
        <f t="shared" si="13"/>
        <v>1</v>
      </c>
      <c r="F255" s="70">
        <v>6.73</v>
      </c>
      <c r="G255" s="70">
        <f t="shared" si="12"/>
        <v>6.73</v>
      </c>
      <c r="H255" s="70"/>
      <c r="I255" s="168"/>
      <c r="J255" s="75"/>
      <c r="K255" s="70">
        <f t="shared" si="14"/>
        <v>-6.73</v>
      </c>
      <c r="L255" s="86"/>
      <c r="M255" s="81"/>
    </row>
    <row r="256" spans="1:13">
      <c r="A256" s="138"/>
      <c r="B256" s="122">
        <v>254</v>
      </c>
      <c r="C256" s="69"/>
      <c r="D256" s="69"/>
      <c r="E256" s="70">
        <f t="shared" si="13"/>
        <v>0</v>
      </c>
      <c r="F256" s="70">
        <v>6.73</v>
      </c>
      <c r="G256" s="70">
        <f t="shared" si="12"/>
        <v>0</v>
      </c>
      <c r="H256" s="70"/>
      <c r="I256" s="168"/>
      <c r="J256" s="75"/>
      <c r="K256" s="70">
        <f t="shared" si="14"/>
        <v>0</v>
      </c>
      <c r="L256" s="86"/>
      <c r="M256" s="81"/>
    </row>
    <row r="257" spans="1:13">
      <c r="A257" s="138"/>
      <c r="B257" s="122">
        <v>256</v>
      </c>
      <c r="C257" s="69">
        <v>4</v>
      </c>
      <c r="D257" s="69">
        <v>1115</v>
      </c>
      <c r="E257" s="70">
        <f t="shared" si="13"/>
        <v>1111</v>
      </c>
      <c r="F257" s="70">
        <v>6.73</v>
      </c>
      <c r="G257" s="70">
        <f t="shared" si="12"/>
        <v>7477.0300000000007</v>
      </c>
      <c r="H257" s="70"/>
      <c r="I257" s="168"/>
      <c r="J257" s="75"/>
      <c r="K257" s="70">
        <f t="shared" si="14"/>
        <v>-7477.0300000000007</v>
      </c>
      <c r="L257" s="86"/>
      <c r="M257" s="81"/>
    </row>
    <row r="258" spans="1:13">
      <c r="A258" s="138"/>
      <c r="B258" s="122">
        <v>258</v>
      </c>
      <c r="C258" s="69">
        <v>43</v>
      </c>
      <c r="D258" s="69">
        <v>43</v>
      </c>
      <c r="E258" s="70">
        <f t="shared" si="13"/>
        <v>0</v>
      </c>
      <c r="F258" s="70">
        <v>6.73</v>
      </c>
      <c r="G258" s="70">
        <f t="shared" si="12"/>
        <v>0</v>
      </c>
      <c r="H258" s="70">
        <v>260</v>
      </c>
      <c r="I258" s="168">
        <v>8082</v>
      </c>
      <c r="J258" s="75">
        <v>44951</v>
      </c>
      <c r="K258" s="70">
        <f t="shared" si="14"/>
        <v>260</v>
      </c>
      <c r="L258" s="86"/>
      <c r="M258" s="81"/>
    </row>
    <row r="259" spans="1:13">
      <c r="A259" s="138"/>
      <c r="B259" s="122">
        <v>259</v>
      </c>
      <c r="C259" s="69"/>
      <c r="D259" s="69"/>
      <c r="E259" s="70">
        <f t="shared" si="13"/>
        <v>0</v>
      </c>
      <c r="F259" s="70">
        <v>6.73</v>
      </c>
      <c r="G259" s="70">
        <f t="shared" si="12"/>
        <v>0</v>
      </c>
      <c r="H259" s="70"/>
      <c r="I259" s="168"/>
      <c r="J259" s="75"/>
      <c r="K259" s="70">
        <f t="shared" si="14"/>
        <v>0</v>
      </c>
      <c r="L259" s="86"/>
      <c r="M259" s="81"/>
    </row>
    <row r="260" spans="1:13">
      <c r="A260" s="138"/>
      <c r="B260" s="122">
        <v>260</v>
      </c>
      <c r="C260" s="69">
        <v>5</v>
      </c>
      <c r="D260" s="69">
        <v>5</v>
      </c>
      <c r="E260" s="70">
        <f t="shared" si="13"/>
        <v>0</v>
      </c>
      <c r="F260" s="70">
        <v>6.73</v>
      </c>
      <c r="G260" s="70">
        <f t="shared" si="12"/>
        <v>0</v>
      </c>
      <c r="H260" s="70"/>
      <c r="I260" s="168"/>
      <c r="J260" s="75"/>
      <c r="K260" s="70">
        <f t="shared" si="14"/>
        <v>0</v>
      </c>
      <c r="L260" s="86"/>
      <c r="M260" s="81"/>
    </row>
    <row r="261" spans="1:13">
      <c r="A261" s="138"/>
      <c r="B261" s="122">
        <v>261</v>
      </c>
      <c r="C261" s="69"/>
      <c r="D261" s="69"/>
      <c r="E261" s="70">
        <f t="shared" si="13"/>
        <v>0</v>
      </c>
      <c r="F261" s="70">
        <v>6.73</v>
      </c>
      <c r="G261" s="70">
        <f t="shared" si="12"/>
        <v>0</v>
      </c>
      <c r="H261" s="70"/>
      <c r="I261" s="168"/>
      <c r="J261" s="75"/>
      <c r="K261" s="70">
        <f t="shared" si="14"/>
        <v>0</v>
      </c>
      <c r="L261" s="86"/>
      <c r="M261" s="81"/>
    </row>
    <row r="262" spans="1:13">
      <c r="A262" s="138"/>
      <c r="B262" s="122">
        <v>262</v>
      </c>
      <c r="C262" s="69"/>
      <c r="D262" s="69"/>
      <c r="E262" s="70">
        <f t="shared" si="13"/>
        <v>0</v>
      </c>
      <c r="F262" s="70">
        <v>6.73</v>
      </c>
      <c r="G262" s="70">
        <f t="shared" si="12"/>
        <v>0</v>
      </c>
      <c r="H262" s="70"/>
      <c r="I262" s="168"/>
      <c r="J262" s="75"/>
      <c r="K262" s="70">
        <f t="shared" si="14"/>
        <v>0</v>
      </c>
      <c r="L262" s="86"/>
      <c r="M262" s="81"/>
    </row>
    <row r="263" spans="1:13">
      <c r="A263" s="138"/>
      <c r="B263" s="122">
        <v>263</v>
      </c>
      <c r="C263" s="69"/>
      <c r="D263" s="69"/>
      <c r="E263" s="70">
        <f t="shared" si="13"/>
        <v>0</v>
      </c>
      <c r="F263" s="70">
        <v>6.73</v>
      </c>
      <c r="G263" s="70">
        <f t="shared" si="12"/>
        <v>0</v>
      </c>
      <c r="H263" s="70"/>
      <c r="I263" s="168"/>
      <c r="J263" s="75"/>
      <c r="K263" s="70">
        <f t="shared" si="14"/>
        <v>0</v>
      </c>
      <c r="L263" s="86"/>
      <c r="M263" s="81"/>
    </row>
    <row r="264" spans="1:13">
      <c r="A264" s="138"/>
      <c r="B264" s="122">
        <v>264</v>
      </c>
      <c r="C264" s="69"/>
      <c r="D264" s="69"/>
      <c r="E264" s="70">
        <f t="shared" si="13"/>
        <v>0</v>
      </c>
      <c r="F264" s="70">
        <v>6.73</v>
      </c>
      <c r="G264" s="70">
        <f t="shared" si="12"/>
        <v>0</v>
      </c>
      <c r="H264" s="70"/>
      <c r="I264" s="168"/>
      <c r="J264" s="75"/>
      <c r="K264" s="70">
        <f t="shared" si="14"/>
        <v>0</v>
      </c>
      <c r="L264" s="86"/>
      <c r="M264" s="81"/>
    </row>
    <row r="265" spans="1:13">
      <c r="A265" s="138"/>
      <c r="B265" s="122">
        <v>265</v>
      </c>
      <c r="C265" s="69">
        <v>83</v>
      </c>
      <c r="D265" s="69">
        <v>83</v>
      </c>
      <c r="E265" s="70">
        <f t="shared" si="13"/>
        <v>0</v>
      </c>
      <c r="F265" s="70">
        <v>6.73</v>
      </c>
      <c r="G265" s="70">
        <f t="shared" si="12"/>
        <v>0</v>
      </c>
      <c r="H265" s="70"/>
      <c r="I265" s="168"/>
      <c r="J265" s="75"/>
      <c r="K265" s="70">
        <f t="shared" si="14"/>
        <v>0</v>
      </c>
      <c r="L265" s="86"/>
      <c r="M265" s="81"/>
    </row>
    <row r="266" spans="1:13">
      <c r="A266" s="138"/>
      <c r="B266" s="122">
        <v>266</v>
      </c>
      <c r="C266" s="69">
        <v>9059</v>
      </c>
      <c r="D266" s="69">
        <v>9486</v>
      </c>
      <c r="E266" s="70">
        <f t="shared" si="13"/>
        <v>427</v>
      </c>
      <c r="F266" s="112">
        <v>4.71</v>
      </c>
      <c r="G266" s="70">
        <f t="shared" ref="G266:G329" si="15">F266*E266</f>
        <v>2011.17</v>
      </c>
      <c r="H266" s="70"/>
      <c r="I266" s="168"/>
      <c r="J266" s="75"/>
      <c r="K266" s="70">
        <f t="shared" si="14"/>
        <v>-2011.17</v>
      </c>
      <c r="L266" s="86"/>
      <c r="M266" s="81"/>
    </row>
    <row r="267" spans="1:13">
      <c r="A267" s="27"/>
      <c r="B267" s="122">
        <v>267</v>
      </c>
      <c r="C267" s="69">
        <v>738</v>
      </c>
      <c r="D267" s="69">
        <v>956</v>
      </c>
      <c r="E267" s="70">
        <f t="shared" si="13"/>
        <v>218</v>
      </c>
      <c r="F267" s="70">
        <v>6.73</v>
      </c>
      <c r="G267" s="70">
        <f t="shared" si="15"/>
        <v>1467.14</v>
      </c>
      <c r="H267" s="70"/>
      <c r="I267" s="168"/>
      <c r="J267" s="75"/>
      <c r="K267" s="70">
        <f t="shared" si="14"/>
        <v>-1467.14</v>
      </c>
      <c r="L267" s="86"/>
      <c r="M267" s="81"/>
    </row>
    <row r="268" spans="1:13">
      <c r="A268" s="138"/>
      <c r="B268" s="122">
        <v>268</v>
      </c>
      <c r="C268" s="69">
        <v>87901</v>
      </c>
      <c r="D268" s="69">
        <v>88683</v>
      </c>
      <c r="E268" s="70">
        <f t="shared" si="13"/>
        <v>782</v>
      </c>
      <c r="F268" s="112">
        <v>4.71</v>
      </c>
      <c r="G268" s="70">
        <f t="shared" si="15"/>
        <v>3683.22</v>
      </c>
      <c r="H268" s="70">
        <v>3000</v>
      </c>
      <c r="I268" s="168">
        <v>292830</v>
      </c>
      <c r="J268" s="75">
        <v>44929</v>
      </c>
      <c r="K268" s="70">
        <f t="shared" si="14"/>
        <v>-683.2199999999998</v>
      </c>
      <c r="L268" s="86"/>
      <c r="M268" s="81"/>
    </row>
    <row r="269" spans="1:13">
      <c r="A269" s="138"/>
      <c r="B269" s="122">
        <v>269</v>
      </c>
      <c r="C269" s="69">
        <v>124</v>
      </c>
      <c r="D269" s="69">
        <v>124</v>
      </c>
      <c r="E269" s="70">
        <f t="shared" ref="E269:E333" si="16">D269-C269</f>
        <v>0</v>
      </c>
      <c r="F269" s="70">
        <v>6.73</v>
      </c>
      <c r="G269" s="70">
        <f t="shared" si="15"/>
        <v>0</v>
      </c>
      <c r="H269" s="70"/>
      <c r="I269" s="168"/>
      <c r="J269" s="75"/>
      <c r="K269" s="70">
        <f t="shared" si="14"/>
        <v>0</v>
      </c>
      <c r="L269" s="86"/>
      <c r="M269" s="81"/>
    </row>
    <row r="270" spans="1:13">
      <c r="A270" s="138"/>
      <c r="B270" s="122">
        <v>270</v>
      </c>
      <c r="C270" s="69">
        <v>3066</v>
      </c>
      <c r="D270" s="69">
        <v>6607</v>
      </c>
      <c r="E270" s="70">
        <f t="shared" si="16"/>
        <v>3541</v>
      </c>
      <c r="F270" s="70">
        <v>6.73</v>
      </c>
      <c r="G270" s="70">
        <f t="shared" si="15"/>
        <v>23830.93</v>
      </c>
      <c r="H270" s="70"/>
      <c r="I270" s="168"/>
      <c r="J270" s="75"/>
      <c r="K270" s="70">
        <f t="shared" ref="K270:K334" si="17">H270-G270</f>
        <v>-23830.93</v>
      </c>
      <c r="L270" s="86"/>
      <c r="M270" s="81"/>
    </row>
    <row r="271" spans="1:13">
      <c r="A271" s="138"/>
      <c r="B271" s="122">
        <v>272</v>
      </c>
      <c r="C271" s="69"/>
      <c r="D271" s="69"/>
      <c r="E271" s="70">
        <f t="shared" si="16"/>
        <v>0</v>
      </c>
      <c r="F271" s="70">
        <v>6.73</v>
      </c>
      <c r="G271" s="70">
        <f t="shared" si="15"/>
        <v>0</v>
      </c>
      <c r="H271" s="70"/>
      <c r="I271" s="168"/>
      <c r="J271" s="75"/>
      <c r="K271" s="70">
        <f t="shared" si="17"/>
        <v>0</v>
      </c>
      <c r="L271" s="86"/>
      <c r="M271" s="81"/>
    </row>
    <row r="272" spans="1:13">
      <c r="A272" s="138"/>
      <c r="B272" s="122">
        <v>273</v>
      </c>
      <c r="C272" s="69">
        <v>8179</v>
      </c>
      <c r="D272" s="69">
        <v>11500</v>
      </c>
      <c r="E272" s="70">
        <f t="shared" si="16"/>
        <v>3321</v>
      </c>
      <c r="F272" s="70">
        <v>6.73</v>
      </c>
      <c r="G272" s="70">
        <f t="shared" si="15"/>
        <v>22350.33</v>
      </c>
      <c r="H272" s="70"/>
      <c r="I272" s="168"/>
      <c r="J272" s="75"/>
      <c r="K272" s="70">
        <f t="shared" si="17"/>
        <v>-22350.33</v>
      </c>
      <c r="L272" s="86"/>
      <c r="M272" s="81"/>
    </row>
    <row r="273" spans="1:13">
      <c r="A273" s="138"/>
      <c r="B273" s="122">
        <v>274</v>
      </c>
      <c r="C273" s="69">
        <v>47349</v>
      </c>
      <c r="D273" s="69">
        <v>50896</v>
      </c>
      <c r="E273" s="70">
        <f t="shared" si="16"/>
        <v>3547</v>
      </c>
      <c r="F273" s="112">
        <v>4.71</v>
      </c>
      <c r="G273" s="70">
        <f t="shared" si="15"/>
        <v>16706.37</v>
      </c>
      <c r="H273" s="70"/>
      <c r="I273" s="168"/>
      <c r="J273" s="75"/>
      <c r="K273" s="70">
        <f t="shared" si="17"/>
        <v>-16706.37</v>
      </c>
      <c r="L273" s="86"/>
      <c r="M273" s="81"/>
    </row>
    <row r="274" spans="1:13">
      <c r="A274" s="138"/>
      <c r="B274" s="122">
        <v>275</v>
      </c>
      <c r="C274" s="69">
        <v>5305</v>
      </c>
      <c r="D274" s="69">
        <v>5305</v>
      </c>
      <c r="E274" s="70">
        <f t="shared" si="16"/>
        <v>0</v>
      </c>
      <c r="F274" s="112">
        <v>4.71</v>
      </c>
      <c r="G274" s="70">
        <f t="shared" si="15"/>
        <v>0</v>
      </c>
      <c r="H274" s="70">
        <v>1500</v>
      </c>
      <c r="I274" s="168">
        <v>619241</v>
      </c>
      <c r="J274" s="75">
        <v>44936</v>
      </c>
      <c r="K274" s="70">
        <f t="shared" si="17"/>
        <v>1500</v>
      </c>
      <c r="L274" s="86"/>
      <c r="M274" s="81"/>
    </row>
    <row r="275" spans="1:13">
      <c r="A275" s="138"/>
      <c r="B275" s="122">
        <v>276</v>
      </c>
      <c r="C275" s="69">
        <v>75271</v>
      </c>
      <c r="D275" s="69">
        <v>77325</v>
      </c>
      <c r="E275" s="70">
        <f t="shared" si="16"/>
        <v>2054</v>
      </c>
      <c r="F275" s="112">
        <v>4.71</v>
      </c>
      <c r="G275" s="70">
        <f t="shared" si="15"/>
        <v>9674.34</v>
      </c>
      <c r="H275" s="70"/>
      <c r="I275" s="168"/>
      <c r="J275" s="75"/>
      <c r="K275" s="70">
        <f t="shared" si="17"/>
        <v>-9674.34</v>
      </c>
      <c r="L275" s="86"/>
      <c r="M275" s="81"/>
    </row>
    <row r="276" spans="1:13">
      <c r="A276" s="138"/>
      <c r="B276" s="122">
        <v>277</v>
      </c>
      <c r="C276" s="69"/>
      <c r="D276" s="69"/>
      <c r="E276" s="70">
        <f t="shared" si="16"/>
        <v>0</v>
      </c>
      <c r="F276" s="70">
        <v>6.73</v>
      </c>
      <c r="G276" s="70">
        <f t="shared" si="15"/>
        <v>0</v>
      </c>
      <c r="H276" s="70"/>
      <c r="I276" s="168"/>
      <c r="J276" s="75"/>
      <c r="K276" s="70">
        <f t="shared" si="17"/>
        <v>0</v>
      </c>
      <c r="L276" s="86"/>
      <c r="M276" s="81"/>
    </row>
    <row r="277" spans="1:13">
      <c r="A277" s="138"/>
      <c r="B277" s="122">
        <v>278</v>
      </c>
      <c r="C277" s="69">
        <v>26776</v>
      </c>
      <c r="D277" s="69">
        <v>27365</v>
      </c>
      <c r="E277" s="70">
        <f t="shared" si="16"/>
        <v>589</v>
      </c>
      <c r="F277" s="70">
        <v>6.73</v>
      </c>
      <c r="G277" s="70">
        <f t="shared" si="15"/>
        <v>3963.9700000000003</v>
      </c>
      <c r="H277" s="70"/>
      <c r="I277" s="168"/>
      <c r="J277" s="75"/>
      <c r="K277" s="70">
        <f t="shared" si="17"/>
        <v>-3963.9700000000003</v>
      </c>
      <c r="L277" s="86"/>
      <c r="M277" s="81"/>
    </row>
    <row r="278" spans="1:13">
      <c r="A278" s="138"/>
      <c r="B278" s="123" t="s">
        <v>28</v>
      </c>
      <c r="C278" s="69">
        <v>24801</v>
      </c>
      <c r="D278" s="69">
        <v>24830</v>
      </c>
      <c r="E278" s="70">
        <f t="shared" si="16"/>
        <v>29</v>
      </c>
      <c r="F278" s="70">
        <v>6.73</v>
      </c>
      <c r="G278" s="70">
        <f t="shared" si="15"/>
        <v>195.17000000000002</v>
      </c>
      <c r="H278" s="70"/>
      <c r="I278" s="168"/>
      <c r="J278" s="75"/>
      <c r="K278" s="70">
        <f t="shared" si="17"/>
        <v>-195.17000000000002</v>
      </c>
      <c r="L278" s="86"/>
      <c r="M278" s="81"/>
    </row>
    <row r="279" spans="1:13">
      <c r="A279" s="138"/>
      <c r="B279" s="122" t="s">
        <v>29</v>
      </c>
      <c r="C279" s="69">
        <v>43080</v>
      </c>
      <c r="D279" s="69">
        <v>43696</v>
      </c>
      <c r="E279" s="70">
        <f t="shared" si="16"/>
        <v>616</v>
      </c>
      <c r="F279" s="112">
        <v>4.71</v>
      </c>
      <c r="G279" s="70">
        <f t="shared" si="15"/>
        <v>2901.36</v>
      </c>
      <c r="H279" s="70"/>
      <c r="I279" s="168"/>
      <c r="J279" s="75"/>
      <c r="K279" s="70">
        <f t="shared" si="17"/>
        <v>-2901.36</v>
      </c>
      <c r="L279" s="86"/>
      <c r="M279" s="81"/>
    </row>
    <row r="280" spans="1:13" s="64" customFormat="1">
      <c r="A280" s="172"/>
      <c r="B280" s="171">
        <v>280</v>
      </c>
      <c r="C280" s="69">
        <v>1105</v>
      </c>
      <c r="D280" s="69">
        <v>5001</v>
      </c>
      <c r="E280" s="70">
        <f t="shared" si="16"/>
        <v>3896</v>
      </c>
      <c r="F280" s="112">
        <v>6.73</v>
      </c>
      <c r="G280" s="70">
        <f t="shared" si="15"/>
        <v>26220.080000000002</v>
      </c>
      <c r="H280" s="70"/>
      <c r="I280" s="171"/>
      <c r="J280" s="75"/>
      <c r="K280" s="70">
        <f t="shared" si="17"/>
        <v>-26220.080000000002</v>
      </c>
      <c r="L280" s="86"/>
      <c r="M280" s="81"/>
    </row>
    <row r="281" spans="1:13">
      <c r="A281" s="138"/>
      <c r="B281" s="122">
        <v>281</v>
      </c>
      <c r="C281" s="69">
        <v>18455</v>
      </c>
      <c r="D281" s="69">
        <v>19094</v>
      </c>
      <c r="E281" s="70">
        <f t="shared" si="16"/>
        <v>639</v>
      </c>
      <c r="F281" s="70">
        <v>6.73</v>
      </c>
      <c r="G281" s="70">
        <f t="shared" si="15"/>
        <v>4300.47</v>
      </c>
      <c r="H281" s="70"/>
      <c r="I281" s="168"/>
      <c r="J281" s="75"/>
      <c r="K281" s="70">
        <f t="shared" si="17"/>
        <v>-4300.47</v>
      </c>
      <c r="L281" s="86"/>
      <c r="M281" s="81"/>
    </row>
    <row r="282" spans="1:13">
      <c r="A282" s="138"/>
      <c r="B282" s="122">
        <v>282</v>
      </c>
      <c r="C282" s="69">
        <v>577</v>
      </c>
      <c r="D282" s="69">
        <v>577</v>
      </c>
      <c r="E282" s="70">
        <f t="shared" si="16"/>
        <v>0</v>
      </c>
      <c r="F282" s="70">
        <v>6.73</v>
      </c>
      <c r="G282" s="70">
        <f t="shared" si="15"/>
        <v>0</v>
      </c>
      <c r="H282" s="70"/>
      <c r="I282" s="168"/>
      <c r="J282" s="75"/>
      <c r="K282" s="70">
        <f t="shared" si="17"/>
        <v>0</v>
      </c>
      <c r="L282" s="86"/>
      <c r="M282" s="81"/>
    </row>
    <row r="283" spans="1:13">
      <c r="A283" s="138"/>
      <c r="B283" s="122">
        <v>283</v>
      </c>
      <c r="C283" s="69">
        <v>3358</v>
      </c>
      <c r="D283" s="69">
        <v>3359</v>
      </c>
      <c r="E283" s="70">
        <f t="shared" si="16"/>
        <v>1</v>
      </c>
      <c r="F283" s="70">
        <v>6.73</v>
      </c>
      <c r="G283" s="70">
        <f t="shared" si="15"/>
        <v>6.73</v>
      </c>
      <c r="H283" s="70"/>
      <c r="I283" s="168"/>
      <c r="J283" s="75"/>
      <c r="K283" s="70">
        <f t="shared" si="17"/>
        <v>-6.73</v>
      </c>
      <c r="L283" s="86"/>
      <c r="M283" s="81"/>
    </row>
    <row r="284" spans="1:13">
      <c r="A284" s="138"/>
      <c r="B284" s="122">
        <v>284</v>
      </c>
      <c r="C284" s="69">
        <v>4456</v>
      </c>
      <c r="D284" s="69">
        <v>4456</v>
      </c>
      <c r="E284" s="70">
        <f t="shared" si="16"/>
        <v>0</v>
      </c>
      <c r="F284" s="70">
        <v>6.73</v>
      </c>
      <c r="G284" s="70">
        <f t="shared" si="15"/>
        <v>0</v>
      </c>
      <c r="H284" s="70"/>
      <c r="I284" s="168"/>
      <c r="J284" s="75"/>
      <c r="K284" s="70">
        <f t="shared" si="17"/>
        <v>0</v>
      </c>
      <c r="L284" s="86"/>
      <c r="M284" s="81"/>
    </row>
    <row r="285" spans="1:13">
      <c r="A285" s="138"/>
      <c r="B285" s="122">
        <v>285</v>
      </c>
      <c r="C285" s="69">
        <v>74734</v>
      </c>
      <c r="D285" s="69">
        <v>77544</v>
      </c>
      <c r="E285" s="70">
        <f t="shared" si="16"/>
        <v>2810</v>
      </c>
      <c r="F285" s="70">
        <v>6.73</v>
      </c>
      <c r="G285" s="70">
        <f t="shared" si="15"/>
        <v>18911.300000000003</v>
      </c>
      <c r="H285" s="70"/>
      <c r="I285" s="168"/>
      <c r="J285" s="75"/>
      <c r="K285" s="70">
        <f t="shared" si="17"/>
        <v>-18911.300000000003</v>
      </c>
      <c r="L285" s="86"/>
      <c r="M285" s="81"/>
    </row>
    <row r="286" spans="1:13">
      <c r="A286" s="138"/>
      <c r="B286" s="122">
        <v>286</v>
      </c>
      <c r="C286" s="69">
        <v>86483</v>
      </c>
      <c r="D286" s="69">
        <v>88496</v>
      </c>
      <c r="E286" s="70">
        <f t="shared" si="16"/>
        <v>2013</v>
      </c>
      <c r="F286" s="112">
        <v>4.71</v>
      </c>
      <c r="G286" s="70">
        <f t="shared" si="15"/>
        <v>9481.23</v>
      </c>
      <c r="H286" s="70"/>
      <c r="I286" s="168"/>
      <c r="J286" s="75"/>
      <c r="K286" s="70">
        <f t="shared" si="17"/>
        <v>-9481.23</v>
      </c>
      <c r="L286" s="86"/>
      <c r="M286" s="81"/>
    </row>
    <row r="287" spans="1:13">
      <c r="A287" s="138"/>
      <c r="B287" s="122">
        <v>287</v>
      </c>
      <c r="C287" s="69">
        <v>25892</v>
      </c>
      <c r="D287" s="69">
        <v>27344</v>
      </c>
      <c r="E287" s="70">
        <f t="shared" si="16"/>
        <v>1452</v>
      </c>
      <c r="F287" s="70">
        <v>6.73</v>
      </c>
      <c r="G287" s="70">
        <f t="shared" si="15"/>
        <v>9771.9600000000009</v>
      </c>
      <c r="H287" s="70">
        <v>2000</v>
      </c>
      <c r="I287" s="168">
        <v>136339</v>
      </c>
      <c r="J287" s="75">
        <v>44936</v>
      </c>
      <c r="K287" s="70">
        <f t="shared" si="17"/>
        <v>-7771.9600000000009</v>
      </c>
      <c r="L287" s="86"/>
      <c r="M287" s="81"/>
    </row>
    <row r="288" spans="1:13">
      <c r="A288" s="138"/>
      <c r="B288" s="122">
        <v>288</v>
      </c>
      <c r="C288" s="69">
        <v>46770</v>
      </c>
      <c r="D288" s="69">
        <v>47705</v>
      </c>
      <c r="E288" s="70">
        <f t="shared" si="16"/>
        <v>935</v>
      </c>
      <c r="F288" s="70">
        <v>6.73</v>
      </c>
      <c r="G288" s="70">
        <f t="shared" si="15"/>
        <v>6292.55</v>
      </c>
      <c r="H288" s="70">
        <v>5000</v>
      </c>
      <c r="I288" s="168">
        <v>99237</v>
      </c>
      <c r="J288" s="75">
        <v>44957</v>
      </c>
      <c r="K288" s="70">
        <f t="shared" si="17"/>
        <v>-1292.5500000000002</v>
      </c>
      <c r="L288" s="86"/>
      <c r="M288" s="81"/>
    </row>
    <row r="289" spans="1:13">
      <c r="A289" s="138"/>
      <c r="B289" s="122">
        <v>289</v>
      </c>
      <c r="C289" s="69">
        <v>3094</v>
      </c>
      <c r="D289" s="69">
        <v>3127</v>
      </c>
      <c r="E289" s="70">
        <f t="shared" si="16"/>
        <v>33</v>
      </c>
      <c r="F289" s="70">
        <v>6.73</v>
      </c>
      <c r="G289" s="70">
        <f t="shared" si="15"/>
        <v>222.09</v>
      </c>
      <c r="H289" s="70"/>
      <c r="I289" s="168"/>
      <c r="J289" s="75"/>
      <c r="K289" s="70">
        <f t="shared" si="17"/>
        <v>-222.09</v>
      </c>
      <c r="L289" s="86"/>
      <c r="M289" s="81"/>
    </row>
    <row r="290" spans="1:13">
      <c r="A290" s="138"/>
      <c r="B290" s="122">
        <v>290</v>
      </c>
      <c r="C290" s="69"/>
      <c r="D290" s="69"/>
      <c r="E290" s="70">
        <f t="shared" si="16"/>
        <v>0</v>
      </c>
      <c r="F290" s="70">
        <v>6.73</v>
      </c>
      <c r="G290" s="70">
        <f t="shared" si="15"/>
        <v>0</v>
      </c>
      <c r="H290" s="70"/>
      <c r="I290" s="168"/>
      <c r="J290" s="75"/>
      <c r="K290" s="70">
        <f t="shared" si="17"/>
        <v>0</v>
      </c>
      <c r="L290" s="86"/>
      <c r="M290" s="81"/>
    </row>
    <row r="291" spans="1:13">
      <c r="A291" s="138"/>
      <c r="B291" s="122">
        <v>291</v>
      </c>
      <c r="C291" s="69"/>
      <c r="D291" s="69"/>
      <c r="E291" s="70">
        <f t="shared" si="16"/>
        <v>0</v>
      </c>
      <c r="F291" s="70">
        <v>6.73</v>
      </c>
      <c r="G291" s="70">
        <f t="shared" si="15"/>
        <v>0</v>
      </c>
      <c r="H291" s="70"/>
      <c r="I291" s="168"/>
      <c r="J291" s="75"/>
      <c r="K291" s="70">
        <f t="shared" si="17"/>
        <v>0</v>
      </c>
      <c r="L291" s="86"/>
      <c r="M291" s="81"/>
    </row>
    <row r="292" spans="1:13">
      <c r="A292" s="138"/>
      <c r="B292" s="122">
        <v>292</v>
      </c>
      <c r="C292" s="69">
        <v>17861</v>
      </c>
      <c r="D292" s="69">
        <v>17896</v>
      </c>
      <c r="E292" s="70">
        <f t="shared" si="16"/>
        <v>35</v>
      </c>
      <c r="F292" s="112">
        <v>4.71</v>
      </c>
      <c r="G292" s="70">
        <f t="shared" si="15"/>
        <v>164.85</v>
      </c>
      <c r="H292" s="70"/>
      <c r="I292" s="168"/>
      <c r="J292" s="75"/>
      <c r="K292" s="70">
        <f t="shared" si="17"/>
        <v>-164.85</v>
      </c>
      <c r="L292" s="86"/>
      <c r="M292" s="81"/>
    </row>
    <row r="293" spans="1:13">
      <c r="A293" s="138"/>
      <c r="B293" s="122">
        <v>293</v>
      </c>
      <c r="C293" s="69"/>
      <c r="D293" s="69"/>
      <c r="E293" s="70">
        <f t="shared" si="16"/>
        <v>0</v>
      </c>
      <c r="F293" s="70">
        <v>6.73</v>
      </c>
      <c r="G293" s="70">
        <f t="shared" si="15"/>
        <v>0</v>
      </c>
      <c r="H293" s="70"/>
      <c r="I293" s="168"/>
      <c r="J293" s="75"/>
      <c r="K293" s="70">
        <f t="shared" si="17"/>
        <v>0</v>
      </c>
      <c r="L293" s="86"/>
      <c r="M293" s="81"/>
    </row>
    <row r="294" spans="1:13">
      <c r="A294" s="138"/>
      <c r="B294" s="122">
        <v>294</v>
      </c>
      <c r="C294" s="69">
        <v>40218</v>
      </c>
      <c r="D294" s="69">
        <v>41418</v>
      </c>
      <c r="E294" s="70">
        <f t="shared" si="16"/>
        <v>1200</v>
      </c>
      <c r="F294" s="70">
        <v>6.73</v>
      </c>
      <c r="G294" s="70">
        <f t="shared" si="15"/>
        <v>8076.0000000000009</v>
      </c>
      <c r="H294" s="70">
        <v>5000</v>
      </c>
      <c r="I294" s="168">
        <v>943502</v>
      </c>
      <c r="J294" s="75">
        <v>44951</v>
      </c>
      <c r="K294" s="70">
        <f t="shared" si="17"/>
        <v>-3076.0000000000009</v>
      </c>
      <c r="L294" s="86"/>
      <c r="M294" s="81"/>
    </row>
    <row r="295" spans="1:13">
      <c r="A295" s="138"/>
      <c r="B295" s="122">
        <v>295</v>
      </c>
      <c r="C295" s="69"/>
      <c r="D295" s="69"/>
      <c r="E295" s="70">
        <f t="shared" si="16"/>
        <v>0</v>
      </c>
      <c r="F295" s="70">
        <v>6.73</v>
      </c>
      <c r="G295" s="70">
        <f t="shared" si="15"/>
        <v>0</v>
      </c>
      <c r="H295" s="70"/>
      <c r="I295" s="168"/>
      <c r="J295" s="75"/>
      <c r="K295" s="70">
        <f t="shared" si="17"/>
        <v>0</v>
      </c>
      <c r="L295" s="86"/>
      <c r="M295" s="81"/>
    </row>
    <row r="296" spans="1:13">
      <c r="A296" s="138"/>
      <c r="B296" s="122">
        <v>296</v>
      </c>
      <c r="C296" s="69"/>
      <c r="D296" s="69"/>
      <c r="E296" s="70">
        <f t="shared" si="16"/>
        <v>0</v>
      </c>
      <c r="F296" s="70">
        <v>6.73</v>
      </c>
      <c r="G296" s="70">
        <f t="shared" si="15"/>
        <v>0</v>
      </c>
      <c r="H296" s="70"/>
      <c r="I296" s="168"/>
      <c r="J296" s="75"/>
      <c r="K296" s="70">
        <f t="shared" si="17"/>
        <v>0</v>
      </c>
      <c r="L296" s="86"/>
      <c r="M296" s="81"/>
    </row>
    <row r="297" spans="1:13">
      <c r="A297" s="138"/>
      <c r="B297" s="122">
        <v>297</v>
      </c>
      <c r="C297" s="69"/>
      <c r="D297" s="69"/>
      <c r="E297" s="70">
        <f t="shared" si="16"/>
        <v>0</v>
      </c>
      <c r="F297" s="70">
        <v>6.73</v>
      </c>
      <c r="G297" s="70">
        <f t="shared" si="15"/>
        <v>0</v>
      </c>
      <c r="H297" s="70"/>
      <c r="I297" s="168"/>
      <c r="J297" s="75"/>
      <c r="K297" s="70">
        <f t="shared" si="17"/>
        <v>0</v>
      </c>
      <c r="L297" s="86"/>
      <c r="M297" s="81"/>
    </row>
    <row r="298" spans="1:13">
      <c r="A298" s="138"/>
      <c r="B298" s="122">
        <v>298</v>
      </c>
      <c r="C298" s="69"/>
      <c r="D298" s="69"/>
      <c r="E298" s="70">
        <f t="shared" si="16"/>
        <v>0</v>
      </c>
      <c r="F298" s="70">
        <v>6.73</v>
      </c>
      <c r="G298" s="70">
        <f t="shared" si="15"/>
        <v>0</v>
      </c>
      <c r="H298" s="70"/>
      <c r="I298" s="168"/>
      <c r="J298" s="75"/>
      <c r="K298" s="70">
        <f t="shared" si="17"/>
        <v>0</v>
      </c>
      <c r="L298" s="86"/>
      <c r="M298" s="81"/>
    </row>
    <row r="299" spans="1:13">
      <c r="A299" s="138"/>
      <c r="B299" s="122">
        <v>299</v>
      </c>
      <c r="C299" s="69"/>
      <c r="D299" s="69"/>
      <c r="E299" s="70">
        <f t="shared" si="16"/>
        <v>0</v>
      </c>
      <c r="F299" s="70">
        <v>6.73</v>
      </c>
      <c r="G299" s="70">
        <f t="shared" si="15"/>
        <v>0</v>
      </c>
      <c r="H299" s="70"/>
      <c r="I299" s="168"/>
      <c r="J299" s="75"/>
      <c r="K299" s="70">
        <f t="shared" si="17"/>
        <v>0</v>
      </c>
      <c r="L299" s="86"/>
      <c r="M299" s="81"/>
    </row>
    <row r="300" spans="1:13">
      <c r="A300" s="138"/>
      <c r="B300" s="122">
        <v>300</v>
      </c>
      <c r="C300" s="69">
        <v>2925</v>
      </c>
      <c r="D300" s="69">
        <v>2925</v>
      </c>
      <c r="E300" s="70">
        <f t="shared" si="16"/>
        <v>0</v>
      </c>
      <c r="F300" s="70">
        <v>6.73</v>
      </c>
      <c r="G300" s="70">
        <f t="shared" si="15"/>
        <v>0</v>
      </c>
      <c r="H300" s="70"/>
      <c r="I300" s="168"/>
      <c r="J300" s="75"/>
      <c r="K300" s="70">
        <f t="shared" si="17"/>
        <v>0</v>
      </c>
      <c r="L300" s="86"/>
      <c r="M300" s="81"/>
    </row>
    <row r="301" spans="1:13">
      <c r="A301" s="138"/>
      <c r="B301" s="122">
        <v>301</v>
      </c>
      <c r="C301" s="69">
        <v>21758</v>
      </c>
      <c r="D301" s="69">
        <v>29682</v>
      </c>
      <c r="E301" s="70">
        <f t="shared" si="16"/>
        <v>7924</v>
      </c>
      <c r="F301" s="70">
        <v>6.73</v>
      </c>
      <c r="G301" s="70">
        <f t="shared" si="15"/>
        <v>53328.520000000004</v>
      </c>
      <c r="H301" s="70">
        <v>30000</v>
      </c>
      <c r="I301" s="168">
        <v>77608</v>
      </c>
      <c r="J301" s="75">
        <v>44937</v>
      </c>
      <c r="K301" s="70">
        <f t="shared" si="17"/>
        <v>-23328.520000000004</v>
      </c>
      <c r="L301" s="86"/>
      <c r="M301" s="81"/>
    </row>
    <row r="302" spans="1:13">
      <c r="A302" s="138"/>
      <c r="B302" s="122">
        <v>302</v>
      </c>
      <c r="C302" s="69"/>
      <c r="D302" s="69"/>
      <c r="E302" s="70">
        <f t="shared" si="16"/>
        <v>0</v>
      </c>
      <c r="F302" s="70">
        <v>6.73</v>
      </c>
      <c r="G302" s="70">
        <f t="shared" si="15"/>
        <v>0</v>
      </c>
      <c r="H302" s="70"/>
      <c r="I302" s="168"/>
      <c r="J302" s="75"/>
      <c r="K302" s="70">
        <f t="shared" si="17"/>
        <v>0</v>
      </c>
      <c r="L302" s="86"/>
      <c r="M302" s="81"/>
    </row>
    <row r="303" spans="1:13">
      <c r="A303" s="138"/>
      <c r="B303" s="122">
        <v>303</v>
      </c>
      <c r="C303" s="69">
        <v>31130</v>
      </c>
      <c r="D303" s="69">
        <v>32794</v>
      </c>
      <c r="E303" s="70">
        <f t="shared" si="16"/>
        <v>1664</v>
      </c>
      <c r="F303" s="70">
        <v>6.73</v>
      </c>
      <c r="G303" s="70">
        <f t="shared" si="15"/>
        <v>11198.720000000001</v>
      </c>
      <c r="H303" s="70"/>
      <c r="I303" s="168"/>
      <c r="J303" s="75"/>
      <c r="K303" s="70">
        <f t="shared" si="17"/>
        <v>-11198.720000000001</v>
      </c>
      <c r="L303" s="86"/>
      <c r="M303" s="81"/>
    </row>
    <row r="304" spans="1:13">
      <c r="A304" s="138"/>
      <c r="B304" s="122">
        <v>304</v>
      </c>
      <c r="C304" s="69">
        <v>23885</v>
      </c>
      <c r="D304" s="69">
        <v>23923</v>
      </c>
      <c r="E304" s="70">
        <f t="shared" si="16"/>
        <v>38</v>
      </c>
      <c r="F304" s="70">
        <v>6.73</v>
      </c>
      <c r="G304" s="70">
        <f t="shared" si="15"/>
        <v>255.74</v>
      </c>
      <c r="H304" s="70"/>
      <c r="I304" s="168"/>
      <c r="J304" s="75"/>
      <c r="K304" s="70">
        <f t="shared" si="17"/>
        <v>-255.74</v>
      </c>
      <c r="L304" s="86"/>
      <c r="M304" s="81"/>
    </row>
    <row r="305" spans="1:13">
      <c r="A305" s="140"/>
      <c r="B305" s="122">
        <v>305</v>
      </c>
      <c r="C305" s="69">
        <v>1311</v>
      </c>
      <c r="D305" s="69">
        <v>1321</v>
      </c>
      <c r="E305" s="70">
        <f t="shared" si="16"/>
        <v>10</v>
      </c>
      <c r="F305" s="70">
        <v>6.73</v>
      </c>
      <c r="G305" s="70">
        <f t="shared" si="15"/>
        <v>67.300000000000011</v>
      </c>
      <c r="H305" s="70"/>
      <c r="I305" s="168"/>
      <c r="J305" s="75"/>
      <c r="K305" s="70">
        <f t="shared" si="17"/>
        <v>-67.300000000000011</v>
      </c>
      <c r="L305" s="86"/>
      <c r="M305" s="81"/>
    </row>
    <row r="306" spans="1:13">
      <c r="A306" s="138"/>
      <c r="B306" s="122">
        <v>306</v>
      </c>
      <c r="C306" s="69"/>
      <c r="D306" s="69"/>
      <c r="E306" s="70">
        <f t="shared" si="16"/>
        <v>0</v>
      </c>
      <c r="F306" s="70">
        <v>6.73</v>
      </c>
      <c r="G306" s="70">
        <f t="shared" si="15"/>
        <v>0</v>
      </c>
      <c r="H306" s="70"/>
      <c r="I306" s="168"/>
      <c r="J306" s="75"/>
      <c r="K306" s="70">
        <f t="shared" si="17"/>
        <v>0</v>
      </c>
      <c r="L306" s="86"/>
      <c r="M306" s="81"/>
    </row>
    <row r="307" spans="1:13">
      <c r="A307" s="138"/>
      <c r="B307" s="122">
        <v>307</v>
      </c>
      <c r="C307" s="69"/>
      <c r="D307" s="69"/>
      <c r="E307" s="70">
        <f t="shared" si="16"/>
        <v>0</v>
      </c>
      <c r="F307" s="70">
        <v>6.73</v>
      </c>
      <c r="G307" s="70">
        <f t="shared" si="15"/>
        <v>0</v>
      </c>
      <c r="H307" s="70"/>
      <c r="I307" s="168"/>
      <c r="J307" s="75"/>
      <c r="K307" s="70">
        <f t="shared" si="17"/>
        <v>0</v>
      </c>
      <c r="L307" s="86"/>
      <c r="M307" s="81"/>
    </row>
    <row r="308" spans="1:13">
      <c r="A308" s="138"/>
      <c r="B308" s="122">
        <v>308</v>
      </c>
      <c r="C308" s="69"/>
      <c r="D308" s="69"/>
      <c r="E308" s="70">
        <f t="shared" si="16"/>
        <v>0</v>
      </c>
      <c r="F308" s="70">
        <v>6.73</v>
      </c>
      <c r="G308" s="70">
        <f t="shared" si="15"/>
        <v>0</v>
      </c>
      <c r="H308" s="70"/>
      <c r="I308" s="168"/>
      <c r="J308" s="75"/>
      <c r="K308" s="70">
        <f t="shared" si="17"/>
        <v>0</v>
      </c>
      <c r="L308" s="86"/>
      <c r="M308" s="81"/>
    </row>
    <row r="309" spans="1:13">
      <c r="A309" s="138"/>
      <c r="B309" s="122">
        <v>309</v>
      </c>
      <c r="C309" s="69"/>
      <c r="D309" s="69"/>
      <c r="E309" s="70">
        <f t="shared" si="16"/>
        <v>0</v>
      </c>
      <c r="F309" s="70">
        <v>6.73</v>
      </c>
      <c r="G309" s="70">
        <f t="shared" si="15"/>
        <v>0</v>
      </c>
      <c r="H309" s="70"/>
      <c r="I309" s="168"/>
      <c r="J309" s="75"/>
      <c r="K309" s="70">
        <f t="shared" si="17"/>
        <v>0</v>
      </c>
      <c r="L309" s="86"/>
      <c r="M309" s="81"/>
    </row>
    <row r="310" spans="1:13">
      <c r="A310" s="138"/>
      <c r="B310" s="122">
        <v>310</v>
      </c>
      <c r="C310" s="69">
        <v>5</v>
      </c>
      <c r="D310" s="69">
        <v>5</v>
      </c>
      <c r="E310" s="70">
        <f t="shared" si="16"/>
        <v>0</v>
      </c>
      <c r="F310" s="70">
        <v>6.73</v>
      </c>
      <c r="G310" s="70">
        <f t="shared" si="15"/>
        <v>0</v>
      </c>
      <c r="H310" s="70"/>
      <c r="I310" s="168"/>
      <c r="J310" s="75"/>
      <c r="K310" s="70">
        <f t="shared" si="17"/>
        <v>0</v>
      </c>
      <c r="L310" s="86"/>
      <c r="M310" s="81"/>
    </row>
    <row r="311" spans="1:13">
      <c r="A311" s="138"/>
      <c r="B311" s="122">
        <v>311</v>
      </c>
      <c r="C311" s="69"/>
      <c r="D311" s="69"/>
      <c r="E311" s="70">
        <f t="shared" si="16"/>
        <v>0</v>
      </c>
      <c r="F311" s="70">
        <v>6.73</v>
      </c>
      <c r="G311" s="70">
        <f t="shared" si="15"/>
        <v>0</v>
      </c>
      <c r="H311" s="70"/>
      <c r="I311" s="168"/>
      <c r="J311" s="75"/>
      <c r="K311" s="70">
        <f t="shared" si="17"/>
        <v>0</v>
      </c>
      <c r="L311" s="86"/>
      <c r="M311" s="81"/>
    </row>
    <row r="312" spans="1:13">
      <c r="A312" s="138"/>
      <c r="B312" s="122">
        <v>312</v>
      </c>
      <c r="C312" s="69"/>
      <c r="D312" s="69"/>
      <c r="E312" s="70">
        <f t="shared" si="16"/>
        <v>0</v>
      </c>
      <c r="F312" s="70">
        <v>6.73</v>
      </c>
      <c r="G312" s="70">
        <f t="shared" si="15"/>
        <v>0</v>
      </c>
      <c r="H312" s="70"/>
      <c r="I312" s="168"/>
      <c r="J312" s="75"/>
      <c r="K312" s="70">
        <f t="shared" si="17"/>
        <v>0</v>
      </c>
      <c r="L312" s="86"/>
      <c r="M312" s="81"/>
    </row>
    <row r="313" spans="1:13">
      <c r="A313" s="138"/>
      <c r="B313" s="122">
        <v>313</v>
      </c>
      <c r="C313" s="69">
        <v>3700</v>
      </c>
      <c r="D313" s="69">
        <v>4732</v>
      </c>
      <c r="E313" s="70">
        <f t="shared" si="16"/>
        <v>1032</v>
      </c>
      <c r="F313" s="70">
        <v>6.73</v>
      </c>
      <c r="G313" s="70">
        <f t="shared" si="15"/>
        <v>6945.3600000000006</v>
      </c>
      <c r="H313" s="70"/>
      <c r="I313" s="168"/>
      <c r="J313" s="75"/>
      <c r="K313" s="70">
        <f t="shared" si="17"/>
        <v>-6945.3600000000006</v>
      </c>
      <c r="L313" s="86"/>
      <c r="M313" s="81"/>
    </row>
    <row r="314" spans="1:13">
      <c r="A314" s="138"/>
      <c r="B314" s="122">
        <v>314</v>
      </c>
      <c r="C314" s="69"/>
      <c r="D314" s="69"/>
      <c r="E314" s="70">
        <f t="shared" si="16"/>
        <v>0</v>
      </c>
      <c r="F314" s="70">
        <v>6.73</v>
      </c>
      <c r="G314" s="70">
        <f t="shared" si="15"/>
        <v>0</v>
      </c>
      <c r="H314" s="70"/>
      <c r="I314" s="168"/>
      <c r="J314" s="75"/>
      <c r="K314" s="70">
        <f t="shared" si="17"/>
        <v>0</v>
      </c>
      <c r="L314" s="86"/>
      <c r="M314" s="81"/>
    </row>
    <row r="315" spans="1:13">
      <c r="A315" s="138"/>
      <c r="B315" s="122">
        <v>315</v>
      </c>
      <c r="C315" s="69"/>
      <c r="D315" s="69"/>
      <c r="E315" s="70">
        <f t="shared" si="16"/>
        <v>0</v>
      </c>
      <c r="F315" s="70">
        <v>6.73</v>
      </c>
      <c r="G315" s="70">
        <f t="shared" si="15"/>
        <v>0</v>
      </c>
      <c r="H315" s="70"/>
      <c r="I315" s="168"/>
      <c r="J315" s="75"/>
      <c r="K315" s="70">
        <f t="shared" si="17"/>
        <v>0</v>
      </c>
      <c r="L315" s="86"/>
      <c r="M315" s="81"/>
    </row>
    <row r="316" spans="1:13">
      <c r="A316" s="111"/>
      <c r="B316" s="122">
        <v>316</v>
      </c>
      <c r="C316" s="69">
        <v>36810</v>
      </c>
      <c r="D316" s="69">
        <v>38462</v>
      </c>
      <c r="E316" s="70">
        <f t="shared" si="16"/>
        <v>1652</v>
      </c>
      <c r="F316" s="112">
        <v>4.71</v>
      </c>
      <c r="G316" s="70">
        <f t="shared" si="15"/>
        <v>7780.92</v>
      </c>
      <c r="H316" s="70"/>
      <c r="I316" s="168"/>
      <c r="J316" s="75"/>
      <c r="K316" s="70">
        <f t="shared" si="17"/>
        <v>-7780.92</v>
      </c>
      <c r="L316" s="86"/>
      <c r="M316" s="81"/>
    </row>
    <row r="317" spans="1:13">
      <c r="A317" s="138"/>
      <c r="B317" s="122">
        <v>317</v>
      </c>
      <c r="C317" s="69">
        <v>5372</v>
      </c>
      <c r="D317" s="69">
        <v>5812</v>
      </c>
      <c r="E317" s="70">
        <f t="shared" si="16"/>
        <v>440</v>
      </c>
      <c r="F317" s="70">
        <v>6.73</v>
      </c>
      <c r="G317" s="70">
        <f t="shared" si="15"/>
        <v>2961.2000000000003</v>
      </c>
      <c r="H317" s="70">
        <v>2600</v>
      </c>
      <c r="I317" s="168">
        <v>450187</v>
      </c>
      <c r="J317" s="75">
        <v>44935</v>
      </c>
      <c r="K317" s="70">
        <f t="shared" si="17"/>
        <v>-361.20000000000027</v>
      </c>
      <c r="L317" s="86"/>
      <c r="M317" s="81"/>
    </row>
    <row r="318" spans="1:13">
      <c r="A318" s="138"/>
      <c r="B318" s="122">
        <v>318</v>
      </c>
      <c r="C318" s="69">
        <v>10</v>
      </c>
      <c r="D318" s="69">
        <v>10</v>
      </c>
      <c r="E318" s="70">
        <f t="shared" si="16"/>
        <v>0</v>
      </c>
      <c r="F318" s="70">
        <v>6.73</v>
      </c>
      <c r="G318" s="70">
        <f t="shared" si="15"/>
        <v>0</v>
      </c>
      <c r="H318" s="70"/>
      <c r="I318" s="168"/>
      <c r="J318" s="75"/>
      <c r="K318" s="70">
        <f t="shared" si="17"/>
        <v>0</v>
      </c>
      <c r="L318" s="86"/>
      <c r="M318" s="81"/>
    </row>
    <row r="319" spans="1:13">
      <c r="A319" s="138"/>
      <c r="B319" s="122">
        <v>319</v>
      </c>
      <c r="C319" s="69"/>
      <c r="D319" s="69"/>
      <c r="E319" s="70">
        <f t="shared" si="16"/>
        <v>0</v>
      </c>
      <c r="F319" s="70">
        <v>6.73</v>
      </c>
      <c r="G319" s="70">
        <f t="shared" si="15"/>
        <v>0</v>
      </c>
      <c r="H319" s="70"/>
      <c r="I319" s="168"/>
      <c r="J319" s="75"/>
      <c r="K319" s="70">
        <f t="shared" si="17"/>
        <v>0</v>
      </c>
      <c r="L319" s="86"/>
      <c r="M319" s="81"/>
    </row>
    <row r="320" spans="1:13">
      <c r="A320" s="138"/>
      <c r="B320" s="122">
        <v>320</v>
      </c>
      <c r="C320" s="69">
        <v>164</v>
      </c>
      <c r="D320" s="69">
        <v>164</v>
      </c>
      <c r="E320" s="70">
        <f t="shared" si="16"/>
        <v>0</v>
      </c>
      <c r="F320" s="70">
        <v>6.73</v>
      </c>
      <c r="G320" s="70">
        <f t="shared" si="15"/>
        <v>0</v>
      </c>
      <c r="H320" s="70"/>
      <c r="I320" s="168"/>
      <c r="J320" s="75"/>
      <c r="K320" s="70">
        <f t="shared" si="17"/>
        <v>0</v>
      </c>
      <c r="L320" s="86"/>
      <c r="M320" s="81"/>
    </row>
    <row r="321" spans="1:13">
      <c r="A321" s="138"/>
      <c r="B321" s="122">
        <v>321</v>
      </c>
      <c r="C321" s="69"/>
      <c r="D321" s="69"/>
      <c r="E321" s="70">
        <f t="shared" si="16"/>
        <v>0</v>
      </c>
      <c r="F321" s="70">
        <v>6.73</v>
      </c>
      <c r="G321" s="70">
        <f t="shared" si="15"/>
        <v>0</v>
      </c>
      <c r="H321" s="70"/>
      <c r="I321" s="168"/>
      <c r="J321" s="75"/>
      <c r="K321" s="70">
        <f t="shared" si="17"/>
        <v>0</v>
      </c>
      <c r="L321" s="86"/>
      <c r="M321" s="81"/>
    </row>
    <row r="322" spans="1:13">
      <c r="A322" s="138"/>
      <c r="B322" s="122">
        <v>322</v>
      </c>
      <c r="C322" s="69">
        <v>22724</v>
      </c>
      <c r="D322" s="69">
        <v>24101</v>
      </c>
      <c r="E322" s="70">
        <f t="shared" si="16"/>
        <v>1377</v>
      </c>
      <c r="F322" s="70">
        <v>6.73</v>
      </c>
      <c r="G322" s="70">
        <f t="shared" si="15"/>
        <v>9267.2100000000009</v>
      </c>
      <c r="H322" s="70"/>
      <c r="I322" s="168"/>
      <c r="J322" s="75"/>
      <c r="K322" s="70">
        <f t="shared" si="17"/>
        <v>-9267.2100000000009</v>
      </c>
      <c r="L322" s="86"/>
      <c r="M322" s="81"/>
    </row>
    <row r="323" spans="1:13">
      <c r="A323" s="138"/>
      <c r="B323" s="122">
        <v>323</v>
      </c>
      <c r="C323" s="69"/>
      <c r="D323" s="69"/>
      <c r="E323" s="70">
        <f t="shared" si="16"/>
        <v>0</v>
      </c>
      <c r="F323" s="70">
        <v>6.73</v>
      </c>
      <c r="G323" s="70">
        <f t="shared" si="15"/>
        <v>0</v>
      </c>
      <c r="H323" s="70"/>
      <c r="I323" s="168"/>
      <c r="J323" s="75"/>
      <c r="K323" s="70">
        <f t="shared" si="17"/>
        <v>0</v>
      </c>
      <c r="L323" s="86"/>
      <c r="M323" s="81"/>
    </row>
    <row r="324" spans="1:13">
      <c r="A324" s="138"/>
      <c r="B324" s="122">
        <v>324</v>
      </c>
      <c r="C324" s="69">
        <v>1428</v>
      </c>
      <c r="D324" s="69">
        <v>1428</v>
      </c>
      <c r="E324" s="70">
        <f t="shared" si="16"/>
        <v>0</v>
      </c>
      <c r="F324" s="70">
        <v>6.73</v>
      </c>
      <c r="G324" s="70">
        <f t="shared" si="15"/>
        <v>0</v>
      </c>
      <c r="H324" s="70"/>
      <c r="I324" s="168"/>
      <c r="J324" s="75"/>
      <c r="K324" s="70">
        <f t="shared" si="17"/>
        <v>0</v>
      </c>
      <c r="L324" s="86"/>
      <c r="M324" s="81"/>
    </row>
    <row r="325" spans="1:13">
      <c r="A325" s="138"/>
      <c r="B325" s="122">
        <v>325</v>
      </c>
      <c r="C325" s="69"/>
      <c r="D325" s="69"/>
      <c r="E325" s="70">
        <f t="shared" si="16"/>
        <v>0</v>
      </c>
      <c r="F325" s="70">
        <v>6.73</v>
      </c>
      <c r="G325" s="70">
        <f t="shared" si="15"/>
        <v>0</v>
      </c>
      <c r="H325" s="70"/>
      <c r="I325" s="168"/>
      <c r="J325" s="75"/>
      <c r="K325" s="70">
        <f t="shared" si="17"/>
        <v>0</v>
      </c>
      <c r="L325" s="86"/>
      <c r="M325" s="81"/>
    </row>
    <row r="326" spans="1:13">
      <c r="A326" s="138"/>
      <c r="B326" s="122">
        <v>326</v>
      </c>
      <c r="C326" s="69"/>
      <c r="D326" s="69"/>
      <c r="E326" s="70">
        <f t="shared" si="16"/>
        <v>0</v>
      </c>
      <c r="F326" s="70">
        <v>6.73</v>
      </c>
      <c r="G326" s="70">
        <f t="shared" si="15"/>
        <v>0</v>
      </c>
      <c r="H326" s="70"/>
      <c r="I326" s="168"/>
      <c r="J326" s="75"/>
      <c r="K326" s="70">
        <f t="shared" si="17"/>
        <v>0</v>
      </c>
      <c r="L326" s="86"/>
      <c r="M326" s="81"/>
    </row>
    <row r="327" spans="1:13">
      <c r="A327" s="138"/>
      <c r="B327" s="122">
        <v>327</v>
      </c>
      <c r="C327" s="69"/>
      <c r="D327" s="69"/>
      <c r="E327" s="70">
        <f t="shared" si="16"/>
        <v>0</v>
      </c>
      <c r="F327" s="70">
        <v>6.73</v>
      </c>
      <c r="G327" s="70">
        <f t="shared" si="15"/>
        <v>0</v>
      </c>
      <c r="H327" s="70"/>
      <c r="I327" s="168"/>
      <c r="J327" s="75"/>
      <c r="K327" s="70">
        <f t="shared" si="17"/>
        <v>0</v>
      </c>
      <c r="L327" s="86"/>
      <c r="M327" s="81"/>
    </row>
    <row r="328" spans="1:13">
      <c r="A328" s="138"/>
      <c r="B328" s="122">
        <v>328</v>
      </c>
      <c r="C328" s="69">
        <v>5568</v>
      </c>
      <c r="D328" s="69">
        <v>6490</v>
      </c>
      <c r="E328" s="70">
        <f t="shared" si="16"/>
        <v>922</v>
      </c>
      <c r="F328" s="70">
        <v>6.73</v>
      </c>
      <c r="G328" s="70">
        <f t="shared" si="15"/>
        <v>6205.06</v>
      </c>
      <c r="H328" s="70"/>
      <c r="I328" s="168"/>
      <c r="J328" s="75"/>
      <c r="K328" s="70">
        <f t="shared" si="17"/>
        <v>-6205.06</v>
      </c>
      <c r="L328" s="86"/>
      <c r="M328" s="81"/>
    </row>
    <row r="329" spans="1:13">
      <c r="A329" s="138"/>
      <c r="B329" s="122">
        <v>329</v>
      </c>
      <c r="C329" s="69"/>
      <c r="D329" s="69"/>
      <c r="E329" s="70">
        <f t="shared" si="16"/>
        <v>0</v>
      </c>
      <c r="F329" s="70">
        <v>6.73</v>
      </c>
      <c r="G329" s="70">
        <f t="shared" si="15"/>
        <v>0</v>
      </c>
      <c r="H329" s="70"/>
      <c r="I329" s="168"/>
      <c r="J329" s="75"/>
      <c r="K329" s="70">
        <f t="shared" si="17"/>
        <v>0</v>
      </c>
      <c r="L329" s="86"/>
      <c r="M329" s="81"/>
    </row>
    <row r="330" spans="1:13">
      <c r="A330" s="138"/>
      <c r="B330" s="122">
        <v>330</v>
      </c>
      <c r="C330" s="69">
        <v>5180</v>
      </c>
      <c r="D330" s="69">
        <v>5197</v>
      </c>
      <c r="E330" s="70">
        <f t="shared" si="16"/>
        <v>17</v>
      </c>
      <c r="F330" s="70">
        <v>6.73</v>
      </c>
      <c r="G330" s="70">
        <f t="shared" ref="G330:G347" si="18">F330*E330</f>
        <v>114.41000000000001</v>
      </c>
      <c r="H330" s="70"/>
      <c r="I330" s="168"/>
      <c r="J330" s="75"/>
      <c r="K330" s="70">
        <f t="shared" si="17"/>
        <v>-114.41000000000001</v>
      </c>
      <c r="L330" s="86"/>
      <c r="M330" s="81"/>
    </row>
    <row r="331" spans="1:13">
      <c r="A331" s="138"/>
      <c r="B331" s="122">
        <v>331</v>
      </c>
      <c r="C331" s="69"/>
      <c r="D331" s="69"/>
      <c r="E331" s="70">
        <f t="shared" si="16"/>
        <v>0</v>
      </c>
      <c r="F331" s="70">
        <v>6.73</v>
      </c>
      <c r="G331" s="70">
        <f t="shared" si="18"/>
        <v>0</v>
      </c>
      <c r="H331" s="70"/>
      <c r="I331" s="168"/>
      <c r="J331" s="75"/>
      <c r="K331" s="70">
        <f t="shared" si="17"/>
        <v>0</v>
      </c>
      <c r="L331" s="86"/>
      <c r="M331" s="81"/>
    </row>
    <row r="332" spans="1:13">
      <c r="A332" s="138"/>
      <c r="B332" s="122">
        <v>332</v>
      </c>
      <c r="C332" s="69"/>
      <c r="D332" s="69"/>
      <c r="E332" s="70">
        <f t="shared" si="16"/>
        <v>0</v>
      </c>
      <c r="F332" s="70">
        <v>6.73</v>
      </c>
      <c r="G332" s="70">
        <f t="shared" si="18"/>
        <v>0</v>
      </c>
      <c r="H332" s="70"/>
      <c r="I332" s="168"/>
      <c r="J332" s="75"/>
      <c r="K332" s="70">
        <f t="shared" si="17"/>
        <v>0</v>
      </c>
      <c r="L332" s="86"/>
      <c r="M332" s="81"/>
    </row>
    <row r="333" spans="1:13">
      <c r="A333" s="138"/>
      <c r="B333" s="122">
        <v>333</v>
      </c>
      <c r="C333" s="69"/>
      <c r="D333" s="69"/>
      <c r="E333" s="70">
        <f t="shared" si="16"/>
        <v>0</v>
      </c>
      <c r="F333" s="70">
        <v>6.73</v>
      </c>
      <c r="G333" s="70">
        <f t="shared" si="18"/>
        <v>0</v>
      </c>
      <c r="H333" s="70"/>
      <c r="I333" s="168"/>
      <c r="J333" s="75"/>
      <c r="K333" s="70">
        <f t="shared" si="17"/>
        <v>0</v>
      </c>
      <c r="L333" s="86"/>
      <c r="M333" s="81"/>
    </row>
    <row r="334" spans="1:13">
      <c r="A334" s="138"/>
      <c r="B334" s="122">
        <v>334</v>
      </c>
      <c r="C334" s="69"/>
      <c r="D334" s="69"/>
      <c r="E334" s="70">
        <f t="shared" ref="E334:E354" si="19">D334-C334</f>
        <v>0</v>
      </c>
      <c r="F334" s="70">
        <v>6.73</v>
      </c>
      <c r="G334" s="70">
        <f t="shared" si="18"/>
        <v>0</v>
      </c>
      <c r="H334" s="70"/>
      <c r="I334" s="168"/>
      <c r="J334" s="75"/>
      <c r="K334" s="70">
        <f t="shared" si="17"/>
        <v>0</v>
      </c>
      <c r="L334" s="86"/>
      <c r="M334" s="81"/>
    </row>
    <row r="335" spans="1:13">
      <c r="A335" s="138"/>
      <c r="B335" s="122">
        <v>335</v>
      </c>
      <c r="C335" s="69">
        <v>3336</v>
      </c>
      <c r="D335" s="69">
        <v>3336</v>
      </c>
      <c r="E335" s="70">
        <f t="shared" si="19"/>
        <v>0</v>
      </c>
      <c r="F335" s="70">
        <v>6.73</v>
      </c>
      <c r="G335" s="70">
        <f t="shared" si="18"/>
        <v>0</v>
      </c>
      <c r="H335" s="70"/>
      <c r="I335" s="168"/>
      <c r="J335" s="75"/>
      <c r="K335" s="70">
        <f t="shared" ref="K335:K347" si="20">H335-G335</f>
        <v>0</v>
      </c>
      <c r="L335" s="86"/>
      <c r="M335" s="81"/>
    </row>
    <row r="336" spans="1:13">
      <c r="A336" s="138"/>
      <c r="B336" s="122">
        <v>336</v>
      </c>
      <c r="C336" s="69">
        <v>42857</v>
      </c>
      <c r="D336" s="69">
        <v>45531</v>
      </c>
      <c r="E336" s="70">
        <f t="shared" si="19"/>
        <v>2674</v>
      </c>
      <c r="F336" s="112">
        <v>4.71</v>
      </c>
      <c r="G336" s="70">
        <f t="shared" si="18"/>
        <v>12594.539999999999</v>
      </c>
      <c r="H336" s="70">
        <v>5000</v>
      </c>
      <c r="I336" s="168">
        <v>2</v>
      </c>
      <c r="J336" s="75">
        <v>44949</v>
      </c>
      <c r="K336" s="70">
        <f t="shared" si="20"/>
        <v>-7594.5399999999991</v>
      </c>
      <c r="L336" s="86"/>
      <c r="M336" s="81"/>
    </row>
    <row r="337" spans="1:13">
      <c r="A337" s="138"/>
      <c r="B337" s="122">
        <v>337</v>
      </c>
      <c r="C337" s="69">
        <v>2</v>
      </c>
      <c r="D337" s="69">
        <v>2</v>
      </c>
      <c r="E337" s="70">
        <f t="shared" si="19"/>
        <v>0</v>
      </c>
      <c r="F337" s="70">
        <v>6.73</v>
      </c>
      <c r="G337" s="70">
        <f t="shared" si="18"/>
        <v>0</v>
      </c>
      <c r="H337" s="70"/>
      <c r="I337" s="168"/>
      <c r="J337" s="75"/>
      <c r="K337" s="70">
        <f t="shared" si="20"/>
        <v>0</v>
      </c>
      <c r="L337" s="86"/>
      <c r="M337" s="81"/>
    </row>
    <row r="338" spans="1:13">
      <c r="A338" s="138"/>
      <c r="B338" s="122">
        <v>338</v>
      </c>
      <c r="C338" s="69">
        <v>16409</v>
      </c>
      <c r="D338" s="69">
        <v>17324</v>
      </c>
      <c r="E338" s="70">
        <f t="shared" si="19"/>
        <v>915</v>
      </c>
      <c r="F338" s="70">
        <v>6.73</v>
      </c>
      <c r="G338" s="70">
        <f t="shared" si="18"/>
        <v>6157.9500000000007</v>
      </c>
      <c r="H338" s="70"/>
      <c r="I338" s="168"/>
      <c r="J338" s="75"/>
      <c r="K338" s="70">
        <f t="shared" si="20"/>
        <v>-6157.9500000000007</v>
      </c>
      <c r="L338" s="86"/>
      <c r="M338" s="81"/>
    </row>
    <row r="339" spans="1:13">
      <c r="A339" s="138"/>
      <c r="B339" s="122">
        <v>339</v>
      </c>
      <c r="C339" s="69">
        <v>9251</v>
      </c>
      <c r="D339" s="69">
        <v>9465</v>
      </c>
      <c r="E339" s="70">
        <f t="shared" si="19"/>
        <v>214</v>
      </c>
      <c r="F339" s="70">
        <v>6.73</v>
      </c>
      <c r="G339" s="70">
        <f t="shared" si="18"/>
        <v>1440.22</v>
      </c>
      <c r="H339" s="70">
        <v>1851</v>
      </c>
      <c r="I339" s="169" t="s">
        <v>72</v>
      </c>
      <c r="J339" s="75" t="s">
        <v>71</v>
      </c>
      <c r="K339" s="70">
        <f t="shared" si="20"/>
        <v>410.78</v>
      </c>
      <c r="L339" s="86"/>
      <c r="M339" s="81"/>
    </row>
    <row r="340" spans="1:13">
      <c r="A340" s="138"/>
      <c r="B340" s="122">
        <v>340</v>
      </c>
      <c r="C340" s="69"/>
      <c r="D340" s="69"/>
      <c r="E340" s="70">
        <f t="shared" si="19"/>
        <v>0</v>
      </c>
      <c r="F340" s="70">
        <v>6.73</v>
      </c>
      <c r="G340" s="70">
        <f t="shared" si="18"/>
        <v>0</v>
      </c>
      <c r="H340" s="70"/>
      <c r="I340" s="168"/>
      <c r="J340" s="75"/>
      <c r="K340" s="70">
        <f t="shared" si="20"/>
        <v>0</v>
      </c>
      <c r="L340" s="86"/>
      <c r="M340" s="81"/>
    </row>
    <row r="341" spans="1:13">
      <c r="A341" s="138"/>
      <c r="B341" s="122">
        <v>341</v>
      </c>
      <c r="C341" s="69">
        <v>140756</v>
      </c>
      <c r="D341" s="69">
        <v>143783</v>
      </c>
      <c r="E341" s="70">
        <f t="shared" si="19"/>
        <v>3027</v>
      </c>
      <c r="F341" s="112">
        <v>4.71</v>
      </c>
      <c r="G341" s="70">
        <f t="shared" si="18"/>
        <v>14257.17</v>
      </c>
      <c r="H341" s="70">
        <v>13500</v>
      </c>
      <c r="I341" s="168">
        <v>668668</v>
      </c>
      <c r="J341" s="75">
        <v>44945</v>
      </c>
      <c r="K341" s="70">
        <f t="shared" si="20"/>
        <v>-757.17000000000007</v>
      </c>
      <c r="L341" s="86">
        <v>20354009</v>
      </c>
      <c r="M341" s="81"/>
    </row>
    <row r="342" spans="1:13">
      <c r="A342" s="138"/>
      <c r="B342" s="122">
        <v>342</v>
      </c>
      <c r="C342" s="69">
        <v>55638</v>
      </c>
      <c r="D342" s="69">
        <v>55662</v>
      </c>
      <c r="E342" s="70">
        <f t="shared" si="19"/>
        <v>24</v>
      </c>
      <c r="F342" s="70">
        <v>6.73</v>
      </c>
      <c r="G342" s="70">
        <f t="shared" si="18"/>
        <v>161.52000000000001</v>
      </c>
      <c r="H342" s="70"/>
      <c r="I342" s="168"/>
      <c r="J342" s="75"/>
      <c r="K342" s="70">
        <f t="shared" si="20"/>
        <v>-161.52000000000001</v>
      </c>
      <c r="L342" s="86"/>
      <c r="M342" s="81"/>
    </row>
    <row r="343" spans="1:13">
      <c r="A343" s="138"/>
      <c r="B343" s="122">
        <v>343</v>
      </c>
      <c r="C343" s="69"/>
      <c r="D343" s="69"/>
      <c r="E343" s="70">
        <f t="shared" si="19"/>
        <v>0</v>
      </c>
      <c r="F343" s="70">
        <v>6.73</v>
      </c>
      <c r="G343" s="70">
        <f t="shared" si="18"/>
        <v>0</v>
      </c>
      <c r="H343" s="70"/>
      <c r="I343" s="168"/>
      <c r="J343" s="75"/>
      <c r="K343" s="70">
        <f t="shared" si="20"/>
        <v>0</v>
      </c>
      <c r="L343" s="86"/>
      <c r="M343" s="81"/>
    </row>
    <row r="344" spans="1:13">
      <c r="A344" s="138"/>
      <c r="B344" s="122">
        <v>344</v>
      </c>
      <c r="C344" s="69">
        <v>8276</v>
      </c>
      <c r="D344" s="69">
        <v>8276</v>
      </c>
      <c r="E344" s="70">
        <f t="shared" si="19"/>
        <v>0</v>
      </c>
      <c r="F344" s="70">
        <v>6.73</v>
      </c>
      <c r="G344" s="70">
        <f t="shared" si="18"/>
        <v>0</v>
      </c>
      <c r="H344" s="70"/>
      <c r="I344" s="168"/>
      <c r="J344" s="75"/>
      <c r="K344" s="70">
        <f t="shared" si="20"/>
        <v>0</v>
      </c>
      <c r="L344" s="86"/>
      <c r="M344" s="81"/>
    </row>
    <row r="345" spans="1:13">
      <c r="A345" s="138"/>
      <c r="B345" s="122">
        <v>345</v>
      </c>
      <c r="C345" s="69">
        <v>6</v>
      </c>
      <c r="D345" s="69">
        <v>6</v>
      </c>
      <c r="E345" s="70">
        <f t="shared" si="19"/>
        <v>0</v>
      </c>
      <c r="F345" s="70">
        <v>6.73</v>
      </c>
      <c r="G345" s="70">
        <f t="shared" si="18"/>
        <v>0</v>
      </c>
      <c r="H345" s="70"/>
      <c r="I345" s="168"/>
      <c r="J345" s="75"/>
      <c r="K345" s="70">
        <f t="shared" si="20"/>
        <v>0</v>
      </c>
      <c r="L345" s="86"/>
      <c r="M345" s="81"/>
    </row>
    <row r="346" spans="1:13">
      <c r="A346" s="138"/>
      <c r="B346" s="122">
        <v>346</v>
      </c>
      <c r="C346" s="69">
        <v>25620</v>
      </c>
      <c r="D346" s="69">
        <v>26337</v>
      </c>
      <c r="E346" s="70">
        <f t="shared" si="19"/>
        <v>717</v>
      </c>
      <c r="F346" s="70">
        <v>6.73</v>
      </c>
      <c r="G346" s="70">
        <f t="shared" si="18"/>
        <v>4825.41</v>
      </c>
      <c r="H346" s="70">
        <v>5000</v>
      </c>
      <c r="I346" s="168">
        <v>196</v>
      </c>
      <c r="J346" s="75">
        <v>44949</v>
      </c>
      <c r="K346" s="70">
        <f t="shared" si="20"/>
        <v>174.59000000000015</v>
      </c>
      <c r="L346" s="86"/>
      <c r="M346" s="81"/>
    </row>
    <row r="347" spans="1:13">
      <c r="A347" s="138"/>
      <c r="B347" s="122">
        <v>347</v>
      </c>
      <c r="C347" s="69"/>
      <c r="D347" s="69"/>
      <c r="E347" s="70">
        <f t="shared" si="19"/>
        <v>0</v>
      </c>
      <c r="F347" s="70">
        <v>6.73</v>
      </c>
      <c r="G347" s="70">
        <f t="shared" si="18"/>
        <v>0</v>
      </c>
      <c r="H347" s="70"/>
      <c r="I347" s="168"/>
      <c r="J347" s="75"/>
      <c r="K347" s="70">
        <f t="shared" si="20"/>
        <v>0</v>
      </c>
      <c r="L347" s="86"/>
      <c r="M347" s="81"/>
    </row>
    <row r="348" spans="1:13">
      <c r="A348" s="138"/>
      <c r="B348" s="53">
        <v>348</v>
      </c>
      <c r="C348" s="69">
        <v>16512</v>
      </c>
      <c r="D348" s="69">
        <v>16512</v>
      </c>
      <c r="E348" s="70">
        <f>D348-C348</f>
        <v>0</v>
      </c>
      <c r="F348" s="70">
        <v>6.73</v>
      </c>
      <c r="G348" s="70">
        <f t="shared" ref="G348:G350" si="21">F348*E348</f>
        <v>0</v>
      </c>
      <c r="H348" s="70">
        <v>1000</v>
      </c>
      <c r="I348" s="168">
        <v>848423</v>
      </c>
      <c r="J348" s="75">
        <v>44952</v>
      </c>
      <c r="K348" s="70">
        <f t="shared" ref="K348:K350" si="22">H348-G348</f>
        <v>1000</v>
      </c>
      <c r="L348" s="86"/>
      <c r="M348" s="81"/>
    </row>
    <row r="349" spans="1:13">
      <c r="A349" s="138"/>
      <c r="B349" s="53">
        <v>349</v>
      </c>
      <c r="C349" s="69">
        <v>84441</v>
      </c>
      <c r="D349" s="69">
        <v>86763</v>
      </c>
      <c r="E349" s="70">
        <f t="shared" si="19"/>
        <v>2322</v>
      </c>
      <c r="F349" s="112">
        <v>4.71</v>
      </c>
      <c r="G349" s="70">
        <f t="shared" si="21"/>
        <v>10936.62</v>
      </c>
      <c r="H349" s="70">
        <v>11300</v>
      </c>
      <c r="I349" s="168">
        <v>882236</v>
      </c>
      <c r="J349" s="75">
        <v>44937</v>
      </c>
      <c r="K349" s="70">
        <f t="shared" si="22"/>
        <v>363.3799999999992</v>
      </c>
      <c r="L349" s="86"/>
      <c r="M349" s="81"/>
    </row>
    <row r="350" spans="1:13">
      <c r="A350" s="139"/>
      <c r="B350" s="55">
        <v>350</v>
      </c>
      <c r="C350" s="69">
        <v>15598</v>
      </c>
      <c r="D350" s="69">
        <v>15598</v>
      </c>
      <c r="E350" s="70">
        <f t="shared" si="19"/>
        <v>0</v>
      </c>
      <c r="F350" s="112">
        <v>4.71</v>
      </c>
      <c r="G350" s="70">
        <f t="shared" si="21"/>
        <v>0</v>
      </c>
      <c r="H350" s="70"/>
      <c r="I350" s="168"/>
      <c r="J350" s="75"/>
      <c r="K350" s="70">
        <f t="shared" si="22"/>
        <v>0</v>
      </c>
      <c r="L350" s="86"/>
      <c r="M350" s="81"/>
    </row>
    <row r="351" spans="1:13">
      <c r="A351" s="138"/>
      <c r="B351" s="53" t="s">
        <v>21</v>
      </c>
      <c r="C351" s="69">
        <v>8166</v>
      </c>
      <c r="D351" s="69">
        <v>8166</v>
      </c>
      <c r="E351" s="70">
        <f t="shared" si="19"/>
        <v>0</v>
      </c>
      <c r="F351" s="70">
        <v>6.73</v>
      </c>
      <c r="G351" s="70">
        <f t="shared" ref="G351" si="23">F351*E351</f>
        <v>0</v>
      </c>
      <c r="H351" s="70"/>
      <c r="I351" s="168"/>
      <c r="J351" s="75"/>
      <c r="K351" s="70">
        <f t="shared" ref="K351" si="24">H351-G351</f>
        <v>0</v>
      </c>
      <c r="L351" s="86"/>
      <c r="M351" s="81"/>
    </row>
    <row r="352" spans="1:13">
      <c r="A352" s="93"/>
      <c r="B352" s="152" t="s">
        <v>34</v>
      </c>
      <c r="C352" s="69">
        <v>29520</v>
      </c>
      <c r="D352" s="69">
        <v>30282</v>
      </c>
      <c r="E352" s="70">
        <f t="shared" si="19"/>
        <v>762</v>
      </c>
      <c r="F352" s="70">
        <v>6.73</v>
      </c>
      <c r="H352" s="64"/>
      <c r="J352" s="64"/>
    </row>
    <row r="353" spans="1:10">
      <c r="A353" s="93"/>
      <c r="B353" s="152" t="s">
        <v>35</v>
      </c>
      <c r="C353" s="69">
        <v>26858</v>
      </c>
      <c r="D353" s="69">
        <v>27708</v>
      </c>
      <c r="E353" s="70">
        <f t="shared" si="19"/>
        <v>850</v>
      </c>
      <c r="F353" s="70">
        <v>6.73</v>
      </c>
      <c r="H353" s="64"/>
      <c r="I353" s="64"/>
      <c r="J353" s="64"/>
    </row>
    <row r="354" spans="1:10">
      <c r="A354" s="93"/>
      <c r="B354" s="152" t="s">
        <v>36</v>
      </c>
      <c r="C354" s="69">
        <v>10974</v>
      </c>
      <c r="D354" s="69">
        <v>11788</v>
      </c>
      <c r="E354" s="70">
        <f t="shared" si="19"/>
        <v>814</v>
      </c>
      <c r="F354" s="70">
        <v>6.73</v>
      </c>
      <c r="H354" s="64"/>
      <c r="I354" s="64"/>
      <c r="J354" s="64"/>
    </row>
    <row r="355" spans="1:10">
      <c r="A355" s="9"/>
      <c r="H355" s="64"/>
      <c r="I355" s="64"/>
      <c r="J355" s="64"/>
    </row>
    <row r="356" spans="1:10">
      <c r="H356" s="64"/>
      <c r="I356" s="64"/>
      <c r="J356" s="64"/>
    </row>
    <row r="357" spans="1:10">
      <c r="H357" s="64"/>
      <c r="I357" s="64"/>
      <c r="J357" s="64"/>
    </row>
    <row r="358" spans="1:10">
      <c r="H358" s="64"/>
      <c r="I358" s="64"/>
      <c r="J358" s="64"/>
    </row>
    <row r="359" spans="1:10">
      <c r="H359" s="64"/>
      <c r="I359" s="64"/>
      <c r="J359" s="64"/>
    </row>
    <row r="360" spans="1:10">
      <c r="H360" s="64"/>
      <c r="I360" s="64"/>
      <c r="J360" s="64"/>
    </row>
    <row r="361" spans="1:10">
      <c r="H361" s="64"/>
      <c r="I361" s="64"/>
      <c r="J361" s="64"/>
    </row>
    <row r="362" spans="1:10">
      <c r="H362" s="64"/>
      <c r="I362" s="64"/>
      <c r="J362" s="64"/>
    </row>
    <row r="363" spans="1:10">
      <c r="H363" s="64"/>
      <c r="I363" s="64"/>
      <c r="J363" s="64"/>
    </row>
    <row r="364" spans="1:10">
      <c r="H364" s="64"/>
      <c r="I364" s="64"/>
      <c r="J364" s="64"/>
    </row>
    <row r="365" spans="1:10">
      <c r="H365" s="64"/>
      <c r="I365" s="64"/>
      <c r="J365" s="64"/>
    </row>
    <row r="366" spans="1:10">
      <c r="H366" s="64"/>
      <c r="I366" s="64"/>
      <c r="J366" s="64"/>
    </row>
    <row r="367" spans="1:10">
      <c r="H367" s="64"/>
      <c r="I367" s="64"/>
      <c r="J367" s="64"/>
    </row>
    <row r="368" spans="1:10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L354"/>
  <mergeCells count="9">
    <mergeCell ref="A1:K2"/>
    <mergeCell ref="A3:K3"/>
    <mergeCell ref="C5:G5"/>
    <mergeCell ref="H5:H6"/>
    <mergeCell ref="K5:K6"/>
    <mergeCell ref="B5:B6"/>
    <mergeCell ref="A5:A6"/>
    <mergeCell ref="I5:I6"/>
    <mergeCell ref="J5:J6"/>
  </mergeCells>
  <conditionalFormatting sqref="K1:K1048576">
    <cfRule type="cellIs" dxfId="12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79"/>
  <sheetViews>
    <sheetView topLeftCell="A324" workbookViewId="0">
      <selection activeCell="D283" sqref="D283"/>
    </sheetView>
  </sheetViews>
  <sheetFormatPr defaultRowHeight="15"/>
  <cols>
    <col min="1" max="1" width="21.140625" bestFit="1" customWidth="1"/>
    <col min="2" max="2" width="9.28515625" bestFit="1" customWidth="1"/>
    <col min="3" max="3" width="11.7109375" bestFit="1" customWidth="1"/>
    <col min="4" max="4" width="9.5703125" bestFit="1" customWidth="1"/>
    <col min="5" max="5" width="10" bestFit="1" customWidth="1"/>
    <col min="6" max="6" width="9.28515625" bestFit="1" customWidth="1"/>
    <col min="7" max="7" width="11.85546875" customWidth="1"/>
    <col min="8" max="8" width="13.140625" bestFit="1" customWidth="1"/>
    <col min="9" max="9" width="12.28515625" style="2" customWidth="1"/>
    <col min="10" max="10" width="11.28515625" bestFit="1" customWidth="1"/>
    <col min="11" max="11" width="12.42578125" customWidth="1"/>
    <col min="12" max="12" width="20.85546875" customWidth="1"/>
    <col min="15" max="15" width="10.85546875" customWidth="1"/>
  </cols>
  <sheetData>
    <row r="1" spans="1:12">
      <c r="A1" s="187" t="s">
        <v>49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48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 t="s">
        <v>22</v>
      </c>
    </row>
    <row r="4" spans="1:12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63">
        <v>10</v>
      </c>
      <c r="J4" s="13">
        <v>11</v>
      </c>
      <c r="K4" s="13">
        <v>12</v>
      </c>
      <c r="L4" s="11"/>
    </row>
    <row r="5" spans="1:12" ht="15" customHeight="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  <c r="L5" s="11"/>
    </row>
    <row r="6" spans="1:12" ht="45" customHeight="1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7"/>
      <c r="J6" s="195"/>
      <c r="K6" s="191"/>
      <c r="L6" s="11"/>
    </row>
    <row r="7" spans="1:12">
      <c r="A7" s="44"/>
      <c r="B7" s="15">
        <v>0</v>
      </c>
      <c r="C7" s="69">
        <v>87140</v>
      </c>
      <c r="D7" s="69">
        <v>88133</v>
      </c>
      <c r="E7" s="70">
        <f>D7-C7</f>
        <v>993</v>
      </c>
      <c r="F7" s="70">
        <v>6.73</v>
      </c>
      <c r="G7" s="17">
        <f t="shared" ref="G7:G71" si="0">F7*E7</f>
        <v>6682.89</v>
      </c>
      <c r="H7" s="70">
        <v>6682.89</v>
      </c>
      <c r="I7" s="137"/>
      <c r="J7" s="75"/>
      <c r="K7" s="17">
        <f>янв.23!K7+фев.23!H7-фев.23!G7</f>
        <v>0</v>
      </c>
      <c r="L7" s="11"/>
    </row>
    <row r="8" spans="1:12">
      <c r="A8" s="19"/>
      <c r="B8" s="99">
        <v>1</v>
      </c>
      <c r="C8" s="69">
        <v>63709</v>
      </c>
      <c r="D8" s="69">
        <v>65287</v>
      </c>
      <c r="E8" s="70">
        <f t="shared" ref="E8:E73" si="1">D8-C8</f>
        <v>1578</v>
      </c>
      <c r="F8" s="112">
        <v>4.71</v>
      </c>
      <c r="G8" s="17">
        <f t="shared" si="0"/>
        <v>7432.38</v>
      </c>
      <c r="H8" s="70"/>
      <c r="I8" s="168"/>
      <c r="J8" s="75"/>
      <c r="K8" s="17">
        <f>янв.23!K8+фев.23!H8-фев.23!G8</f>
        <v>5981.0199999999995</v>
      </c>
      <c r="L8" s="11"/>
    </row>
    <row r="9" spans="1:12" s="64" customFormat="1">
      <c r="A9" s="19"/>
      <c r="B9" s="99">
        <v>2</v>
      </c>
      <c r="C9" s="69">
        <v>349</v>
      </c>
      <c r="D9" s="69">
        <v>355</v>
      </c>
      <c r="E9" s="70">
        <f t="shared" si="1"/>
        <v>6</v>
      </c>
      <c r="F9" s="70">
        <v>6.73</v>
      </c>
      <c r="G9" s="70">
        <f t="shared" si="0"/>
        <v>40.380000000000003</v>
      </c>
      <c r="H9" s="70"/>
      <c r="I9" s="168"/>
      <c r="J9" s="75"/>
      <c r="K9" s="70">
        <f>янв.23!K9+фев.23!H9-фев.23!G9</f>
        <v>-40.380000000000003</v>
      </c>
      <c r="L9" s="67"/>
    </row>
    <row r="10" spans="1:12">
      <c r="A10" s="140"/>
      <c r="B10" s="99">
        <v>3</v>
      </c>
      <c r="C10" s="69">
        <v>13748</v>
      </c>
      <c r="D10" s="69">
        <v>14112</v>
      </c>
      <c r="E10" s="70">
        <f t="shared" si="1"/>
        <v>364</v>
      </c>
      <c r="F10" s="70">
        <v>6.73</v>
      </c>
      <c r="G10" s="70">
        <f t="shared" si="0"/>
        <v>2449.7200000000003</v>
      </c>
      <c r="H10" s="70">
        <v>3413</v>
      </c>
      <c r="I10" s="168">
        <v>71147</v>
      </c>
      <c r="J10" s="75">
        <v>44979</v>
      </c>
      <c r="K10" s="70">
        <f>янв.23!K10+фев.23!H10-фев.23!G10</f>
        <v>977.16999999999962</v>
      </c>
      <c r="L10" s="11"/>
    </row>
    <row r="11" spans="1:12">
      <c r="A11" s="138"/>
      <c r="B11" s="99">
        <v>4</v>
      </c>
      <c r="C11" s="69">
        <v>49899</v>
      </c>
      <c r="D11" s="69">
        <v>50900</v>
      </c>
      <c r="E11" s="70">
        <f t="shared" si="1"/>
        <v>1001</v>
      </c>
      <c r="F11" s="112">
        <v>4.71</v>
      </c>
      <c r="G11" s="17">
        <f t="shared" si="0"/>
        <v>4714.71</v>
      </c>
      <c r="H11" s="70">
        <v>15000</v>
      </c>
      <c r="I11" s="168">
        <v>7498</v>
      </c>
      <c r="J11" s="75">
        <v>44973</v>
      </c>
      <c r="K11" s="70">
        <f>янв.23!K11+фев.23!H11-фев.23!G11</f>
        <v>3926.79</v>
      </c>
      <c r="L11" s="11">
        <v>14950743</v>
      </c>
    </row>
    <row r="12" spans="1:12">
      <c r="A12" s="138"/>
      <c r="B12" s="99">
        <v>5</v>
      </c>
      <c r="C12" s="69">
        <v>56697</v>
      </c>
      <c r="D12" s="69">
        <v>57722</v>
      </c>
      <c r="E12" s="70">
        <f t="shared" si="1"/>
        <v>1025</v>
      </c>
      <c r="F12" s="70">
        <v>6.73</v>
      </c>
      <c r="G12" s="17">
        <f t="shared" si="0"/>
        <v>6898.25</v>
      </c>
      <c r="H12" s="70"/>
      <c r="I12" s="168"/>
      <c r="J12" s="75"/>
      <c r="K12" s="70">
        <f>янв.23!K12+фев.23!H12-фев.23!G12</f>
        <v>-16098.16</v>
      </c>
      <c r="L12" s="11"/>
    </row>
    <row r="13" spans="1:12">
      <c r="A13" s="138"/>
      <c r="B13" s="99">
        <v>6</v>
      </c>
      <c r="C13" s="69"/>
      <c r="D13" s="69"/>
      <c r="E13" s="70">
        <f t="shared" si="1"/>
        <v>0</v>
      </c>
      <c r="F13" s="70">
        <v>6.73</v>
      </c>
      <c r="G13" s="17">
        <f t="shared" si="0"/>
        <v>0</v>
      </c>
      <c r="H13" s="70"/>
      <c r="I13" s="168"/>
      <c r="J13" s="75"/>
      <c r="K13" s="70">
        <f>янв.23!K13+фев.23!H13-фев.23!G13</f>
        <v>0</v>
      </c>
      <c r="L13" s="11"/>
    </row>
    <row r="14" spans="1:12">
      <c r="A14" s="138"/>
      <c r="B14" s="99">
        <v>7</v>
      </c>
      <c r="C14" s="69">
        <v>6090</v>
      </c>
      <c r="D14" s="69">
        <v>6187</v>
      </c>
      <c r="E14" s="70">
        <f t="shared" si="1"/>
        <v>97</v>
      </c>
      <c r="F14" s="70">
        <v>6.73</v>
      </c>
      <c r="G14" s="17">
        <f t="shared" si="0"/>
        <v>652.81000000000006</v>
      </c>
      <c r="H14" s="70"/>
      <c r="I14" s="168"/>
      <c r="J14" s="75"/>
      <c r="K14" s="17">
        <f>янв.23!K14+фев.23!H14-фев.23!G14</f>
        <v>-1332.54</v>
      </c>
      <c r="L14" s="11"/>
    </row>
    <row r="15" spans="1:12">
      <c r="A15" s="138"/>
      <c r="B15" s="99">
        <v>8</v>
      </c>
      <c r="C15" s="69">
        <v>29026</v>
      </c>
      <c r="D15" s="69">
        <v>30282</v>
      </c>
      <c r="E15" s="70">
        <f t="shared" si="1"/>
        <v>1256</v>
      </c>
      <c r="F15" s="70">
        <v>6.73</v>
      </c>
      <c r="G15" s="17">
        <f t="shared" si="0"/>
        <v>8452.880000000001</v>
      </c>
      <c r="H15" s="70">
        <v>16145</v>
      </c>
      <c r="I15" s="168">
        <v>44734</v>
      </c>
      <c r="J15" s="75">
        <v>44965</v>
      </c>
      <c r="K15" s="17">
        <f>янв.23!K15+фев.23!H15-фев.23!G15</f>
        <v>5546.8499999999985</v>
      </c>
      <c r="L15" s="11"/>
    </row>
    <row r="16" spans="1:12">
      <c r="A16" s="140"/>
      <c r="B16" s="99">
        <v>9</v>
      </c>
      <c r="C16" s="69"/>
      <c r="D16" s="69"/>
      <c r="E16" s="70">
        <f t="shared" si="1"/>
        <v>0</v>
      </c>
      <c r="F16" s="70">
        <v>6.73</v>
      </c>
      <c r="G16" s="17">
        <f t="shared" si="0"/>
        <v>0</v>
      </c>
      <c r="H16" s="70"/>
      <c r="I16" s="168"/>
      <c r="J16" s="75"/>
      <c r="K16" s="17">
        <f>янв.23!K16+фев.23!H16-фев.23!G16</f>
        <v>0</v>
      </c>
      <c r="L16" s="11"/>
    </row>
    <row r="17" spans="1:12">
      <c r="A17" s="138"/>
      <c r="B17" s="99">
        <v>10</v>
      </c>
      <c r="C17" s="69"/>
      <c r="D17" s="69"/>
      <c r="E17" s="70">
        <f t="shared" si="1"/>
        <v>0</v>
      </c>
      <c r="F17" s="70">
        <v>6.73</v>
      </c>
      <c r="G17" s="17">
        <f t="shared" si="0"/>
        <v>0</v>
      </c>
      <c r="H17" s="70"/>
      <c r="I17" s="168"/>
      <c r="J17" s="75"/>
      <c r="K17" s="17">
        <f>янв.23!K17+фев.23!H17-фев.23!G17</f>
        <v>0</v>
      </c>
      <c r="L17" s="11"/>
    </row>
    <row r="18" spans="1:12">
      <c r="A18" s="138"/>
      <c r="B18" s="99">
        <v>11</v>
      </c>
      <c r="C18" s="69">
        <v>24210</v>
      </c>
      <c r="D18" s="69">
        <v>25104</v>
      </c>
      <c r="E18" s="70">
        <f t="shared" si="1"/>
        <v>894</v>
      </c>
      <c r="F18" s="70">
        <v>6.73</v>
      </c>
      <c r="G18" s="17">
        <f t="shared" si="0"/>
        <v>6016.6200000000008</v>
      </c>
      <c r="H18" s="70">
        <v>13823.42</v>
      </c>
      <c r="I18" s="168">
        <v>787597</v>
      </c>
      <c r="J18" s="75">
        <v>44972</v>
      </c>
      <c r="K18" s="17">
        <f>янв.23!K18+фев.23!H18-фев.23!G18</f>
        <v>3534.2599999999984</v>
      </c>
      <c r="L18" s="11"/>
    </row>
    <row r="19" spans="1:12">
      <c r="A19" s="22"/>
      <c r="B19" s="99">
        <v>12</v>
      </c>
      <c r="C19" s="69">
        <v>39055</v>
      </c>
      <c r="D19" s="69">
        <v>40400</v>
      </c>
      <c r="E19" s="70">
        <f t="shared" si="1"/>
        <v>1345</v>
      </c>
      <c r="F19" s="112">
        <v>4.71</v>
      </c>
      <c r="G19" s="17">
        <f t="shared" si="0"/>
        <v>6334.95</v>
      </c>
      <c r="H19" s="70">
        <v>10393.219999999999</v>
      </c>
      <c r="I19" s="168">
        <v>659470.52479599998</v>
      </c>
      <c r="J19" s="75" t="s">
        <v>77</v>
      </c>
      <c r="K19" s="17">
        <f>янв.23!K19+фев.23!H19-фев.23!G19</f>
        <v>1563.7199999999993</v>
      </c>
      <c r="L19" s="11"/>
    </row>
    <row r="20" spans="1:12">
      <c r="A20" s="22"/>
      <c r="B20" s="99">
        <v>13</v>
      </c>
      <c r="C20" s="69">
        <v>48539</v>
      </c>
      <c r="D20" s="69">
        <v>49365</v>
      </c>
      <c r="E20" s="70">
        <f t="shared" si="1"/>
        <v>826</v>
      </c>
      <c r="F20" s="112">
        <v>4.71</v>
      </c>
      <c r="G20" s="17">
        <f t="shared" si="0"/>
        <v>3890.46</v>
      </c>
      <c r="H20" s="70">
        <v>5000</v>
      </c>
      <c r="I20" s="168">
        <v>78397</v>
      </c>
      <c r="J20" s="75">
        <v>44977</v>
      </c>
      <c r="K20" s="17">
        <f>янв.23!K20+фев.23!H20-фев.23!G20</f>
        <v>-779.4399999999996</v>
      </c>
      <c r="L20" s="11">
        <v>14924428</v>
      </c>
    </row>
    <row r="21" spans="1:12" s="64" customFormat="1">
      <c r="A21" s="22"/>
      <c r="B21" s="151">
        <v>14</v>
      </c>
      <c r="C21" s="69">
        <v>103821</v>
      </c>
      <c r="D21" s="69">
        <v>105495</v>
      </c>
      <c r="E21" s="70">
        <f t="shared" si="1"/>
        <v>1674</v>
      </c>
      <c r="F21" s="69">
        <v>6.73</v>
      </c>
      <c r="G21" s="70">
        <f t="shared" si="0"/>
        <v>11266.02</v>
      </c>
      <c r="H21" s="70">
        <v>12000</v>
      </c>
      <c r="I21" s="168">
        <v>330660.44232999999</v>
      </c>
      <c r="J21" s="75">
        <v>44960</v>
      </c>
      <c r="K21" s="70">
        <f>янв.23!K21+фев.23!H21-фев.23!G21</f>
        <v>-9946.9200000000019</v>
      </c>
      <c r="L21" s="67"/>
    </row>
    <row r="22" spans="1:12">
      <c r="A22" s="138"/>
      <c r="B22" s="99">
        <v>15</v>
      </c>
      <c r="C22" s="69"/>
      <c r="D22" s="69"/>
      <c r="E22" s="70">
        <f t="shared" si="1"/>
        <v>0</v>
      </c>
      <c r="F22" s="69">
        <v>6.73</v>
      </c>
      <c r="G22" s="17">
        <f t="shared" si="0"/>
        <v>0</v>
      </c>
      <c r="H22" s="70"/>
      <c r="I22" s="168"/>
      <c r="J22" s="75"/>
      <c r="K22" s="17">
        <f>янв.23!K22+фев.23!H22-фев.23!G22</f>
        <v>0</v>
      </c>
      <c r="L22" s="11"/>
    </row>
    <row r="23" spans="1:12">
      <c r="A23" s="23"/>
      <c r="B23" s="99">
        <v>16</v>
      </c>
      <c r="C23" s="69"/>
      <c r="D23" s="69"/>
      <c r="E23" s="70">
        <f t="shared" si="1"/>
        <v>0</v>
      </c>
      <c r="F23" s="69">
        <v>6.73</v>
      </c>
      <c r="G23" s="17">
        <f t="shared" si="0"/>
        <v>0</v>
      </c>
      <c r="H23" s="70"/>
      <c r="I23" s="168"/>
      <c r="J23" s="75"/>
      <c r="K23" s="17">
        <f>янв.23!K23+фев.23!H23-фев.23!G23</f>
        <v>0</v>
      </c>
      <c r="L23" s="11"/>
    </row>
    <row r="24" spans="1:12">
      <c r="A24" s="77"/>
      <c r="B24" s="99">
        <v>17</v>
      </c>
      <c r="C24" s="69">
        <v>106084</v>
      </c>
      <c r="D24" s="69">
        <v>109004</v>
      </c>
      <c r="E24" s="70">
        <f t="shared" si="1"/>
        <v>2920</v>
      </c>
      <c r="F24" s="112">
        <v>4.71</v>
      </c>
      <c r="G24" s="17">
        <f t="shared" si="0"/>
        <v>13753.2</v>
      </c>
      <c r="H24" s="70">
        <v>18336.03</v>
      </c>
      <c r="I24" s="168">
        <v>741683</v>
      </c>
      <c r="J24" s="75">
        <v>44966</v>
      </c>
      <c r="K24" s="17">
        <f>янв.23!K24+фев.23!H24-фев.23!G24</f>
        <v>4224.869999999999</v>
      </c>
      <c r="L24" s="11"/>
    </row>
    <row r="25" spans="1:12">
      <c r="A25" s="138"/>
      <c r="B25" s="99">
        <v>18</v>
      </c>
      <c r="C25" s="69">
        <v>10098</v>
      </c>
      <c r="D25" s="69">
        <v>11850</v>
      </c>
      <c r="E25" s="70">
        <f t="shared" si="1"/>
        <v>1752</v>
      </c>
      <c r="F25" s="70">
        <v>6.73</v>
      </c>
      <c r="G25" s="17">
        <f t="shared" si="0"/>
        <v>11790.960000000001</v>
      </c>
      <c r="H25" s="70">
        <v>15000</v>
      </c>
      <c r="I25" s="168">
        <v>991191</v>
      </c>
      <c r="J25" s="75">
        <v>44984</v>
      </c>
      <c r="K25" s="17">
        <f>янв.23!K25+фев.23!H25-фев.23!G25</f>
        <v>3162.7299999999977</v>
      </c>
      <c r="L25" s="11"/>
    </row>
    <row r="26" spans="1:12">
      <c r="A26" s="138"/>
      <c r="B26" s="99">
        <v>19</v>
      </c>
      <c r="C26" s="69">
        <v>4971</v>
      </c>
      <c r="D26" s="69">
        <v>4971</v>
      </c>
      <c r="E26" s="70">
        <f t="shared" si="1"/>
        <v>0</v>
      </c>
      <c r="F26" s="70">
        <v>6.73</v>
      </c>
      <c r="G26" s="17">
        <f t="shared" si="0"/>
        <v>0</v>
      </c>
      <c r="H26" s="70">
        <v>350</v>
      </c>
      <c r="I26" s="168">
        <v>11661</v>
      </c>
      <c r="J26" s="75">
        <v>44973</v>
      </c>
      <c r="K26" s="17">
        <f>янв.23!K26+фев.23!H26-фев.23!G26</f>
        <v>850</v>
      </c>
      <c r="L26" s="11"/>
    </row>
    <row r="27" spans="1:12">
      <c r="A27" s="22"/>
      <c r="B27" s="99">
        <v>20</v>
      </c>
      <c r="C27" s="69">
        <v>7778</v>
      </c>
      <c r="D27" s="69">
        <v>7778</v>
      </c>
      <c r="E27" s="70">
        <f t="shared" si="1"/>
        <v>0</v>
      </c>
      <c r="F27" s="112">
        <v>4.71</v>
      </c>
      <c r="G27" s="17">
        <f t="shared" si="0"/>
        <v>0</v>
      </c>
      <c r="H27" s="70"/>
      <c r="I27" s="168"/>
      <c r="J27" s="75"/>
      <c r="K27" s="17">
        <f>янв.23!K27+фев.23!H27-фев.23!G27</f>
        <v>0</v>
      </c>
      <c r="L27" s="11"/>
    </row>
    <row r="28" spans="1:12">
      <c r="A28" s="138"/>
      <c r="B28" s="99">
        <v>21</v>
      </c>
      <c r="C28" s="69">
        <v>1057</v>
      </c>
      <c r="D28" s="69">
        <v>1057</v>
      </c>
      <c r="E28" s="70">
        <f t="shared" si="1"/>
        <v>0</v>
      </c>
      <c r="F28" s="70">
        <v>6.73</v>
      </c>
      <c r="G28" s="17">
        <f t="shared" si="0"/>
        <v>0</v>
      </c>
      <c r="H28" s="70"/>
      <c r="I28" s="168"/>
      <c r="J28" s="75"/>
      <c r="K28" s="17">
        <f>янв.23!K28+фев.23!H28-фев.23!G28</f>
        <v>0</v>
      </c>
      <c r="L28" s="11"/>
    </row>
    <row r="29" spans="1:12">
      <c r="A29" s="138"/>
      <c r="B29" s="99">
        <v>22</v>
      </c>
      <c r="C29" s="69">
        <v>11086</v>
      </c>
      <c r="D29" s="69">
        <v>11984</v>
      </c>
      <c r="E29" s="70">
        <f t="shared" si="1"/>
        <v>898</v>
      </c>
      <c r="F29" s="70">
        <v>6.73</v>
      </c>
      <c r="G29" s="17">
        <f t="shared" si="0"/>
        <v>6043.54</v>
      </c>
      <c r="H29" s="70">
        <v>10000</v>
      </c>
      <c r="I29" s="168">
        <v>1335</v>
      </c>
      <c r="J29" s="75">
        <v>44970</v>
      </c>
      <c r="K29" s="17">
        <f>янв.23!K29+фев.23!H29-фев.23!G29</f>
        <v>-3493.6500000000005</v>
      </c>
      <c r="L29" s="11"/>
    </row>
    <row r="30" spans="1:12">
      <c r="A30" s="138"/>
      <c r="B30" s="99">
        <v>23</v>
      </c>
      <c r="C30" s="69"/>
      <c r="D30" s="69"/>
      <c r="E30" s="70">
        <f t="shared" si="1"/>
        <v>0</v>
      </c>
      <c r="F30" s="70">
        <v>6.73</v>
      </c>
      <c r="G30" s="17">
        <f t="shared" si="0"/>
        <v>0</v>
      </c>
      <c r="H30" s="70"/>
      <c r="I30" s="168"/>
      <c r="J30" s="75"/>
      <c r="K30" s="17">
        <f>янв.23!K30+фев.23!H30-фев.23!G30</f>
        <v>0</v>
      </c>
      <c r="L30" s="11"/>
    </row>
    <row r="31" spans="1:12">
      <c r="A31" s="138"/>
      <c r="B31" s="99">
        <v>24</v>
      </c>
      <c r="C31" s="69"/>
      <c r="D31" s="69"/>
      <c r="E31" s="70">
        <f t="shared" si="1"/>
        <v>0</v>
      </c>
      <c r="F31" s="70">
        <v>6.73</v>
      </c>
      <c r="G31" s="17">
        <f t="shared" si="0"/>
        <v>0</v>
      </c>
      <c r="H31" s="70"/>
      <c r="I31" s="168"/>
      <c r="J31" s="75"/>
      <c r="K31" s="17">
        <f>янв.23!K31+фев.23!H31-фев.23!G31</f>
        <v>0</v>
      </c>
      <c r="L31" s="11"/>
    </row>
    <row r="32" spans="1:12">
      <c r="A32" s="22"/>
      <c r="B32" s="99">
        <v>25</v>
      </c>
      <c r="C32" s="69">
        <v>20138</v>
      </c>
      <c r="D32" s="69">
        <v>20658</v>
      </c>
      <c r="E32" s="70">
        <f t="shared" si="1"/>
        <v>520</v>
      </c>
      <c r="F32" s="70">
        <v>6.73</v>
      </c>
      <c r="G32" s="17">
        <f t="shared" si="0"/>
        <v>3499.6000000000004</v>
      </c>
      <c r="H32" s="70">
        <v>3000</v>
      </c>
      <c r="I32" s="168">
        <v>330538</v>
      </c>
      <c r="J32" s="75">
        <v>44960</v>
      </c>
      <c r="K32" s="17">
        <f>янв.23!K32+фев.23!H32-фев.23!G32</f>
        <v>-2587.4800000000005</v>
      </c>
      <c r="L32" s="11"/>
    </row>
    <row r="33" spans="1:12">
      <c r="A33" s="138"/>
      <c r="B33" s="99">
        <v>26</v>
      </c>
      <c r="C33" s="69">
        <v>72016</v>
      </c>
      <c r="D33" s="69">
        <v>72016</v>
      </c>
      <c r="E33" s="70">
        <f t="shared" si="1"/>
        <v>0</v>
      </c>
      <c r="F33" s="112">
        <v>4.71</v>
      </c>
      <c r="G33" s="17">
        <f t="shared" si="0"/>
        <v>0</v>
      </c>
      <c r="H33" s="70"/>
      <c r="I33" s="168"/>
      <c r="J33" s="75"/>
      <c r="K33" s="17">
        <f>янв.23!K33+фев.23!H33-фев.23!G33</f>
        <v>0</v>
      </c>
      <c r="L33" s="11"/>
    </row>
    <row r="34" spans="1:12">
      <c r="A34" s="138"/>
      <c r="B34" s="99">
        <v>27</v>
      </c>
      <c r="C34" s="69"/>
      <c r="D34" s="69"/>
      <c r="E34" s="70">
        <f t="shared" si="1"/>
        <v>0</v>
      </c>
      <c r="F34" s="70">
        <v>6.73</v>
      </c>
      <c r="G34" s="17">
        <f t="shared" si="0"/>
        <v>0</v>
      </c>
      <c r="H34" s="70"/>
      <c r="I34" s="168"/>
      <c r="J34" s="75"/>
      <c r="K34" s="17">
        <f>янв.23!K34+фев.23!H34-фев.23!G34</f>
        <v>0</v>
      </c>
      <c r="L34" s="11"/>
    </row>
    <row r="35" spans="1:12">
      <c r="A35" s="138"/>
      <c r="B35" s="99">
        <v>28</v>
      </c>
      <c r="C35" s="69"/>
      <c r="D35" s="69"/>
      <c r="E35" s="70">
        <f t="shared" si="1"/>
        <v>0</v>
      </c>
      <c r="F35" s="70">
        <v>6.73</v>
      </c>
      <c r="G35" s="17">
        <f t="shared" si="0"/>
        <v>0</v>
      </c>
      <c r="H35" s="70"/>
      <c r="I35" s="168"/>
      <c r="J35" s="75"/>
      <c r="K35" s="17">
        <f>янв.23!K35+фев.23!H35-фев.23!G35</f>
        <v>0</v>
      </c>
      <c r="L35" s="11"/>
    </row>
    <row r="36" spans="1:12">
      <c r="A36" s="138"/>
      <c r="B36" s="99">
        <v>29</v>
      </c>
      <c r="C36" s="69"/>
      <c r="D36" s="69"/>
      <c r="E36" s="70">
        <f t="shared" si="1"/>
        <v>0</v>
      </c>
      <c r="F36" s="70">
        <v>6.73</v>
      </c>
      <c r="G36" s="17">
        <f t="shared" si="0"/>
        <v>0</v>
      </c>
      <c r="H36" s="70"/>
      <c r="I36" s="168"/>
      <c r="J36" s="75"/>
      <c r="K36" s="17">
        <f>янв.23!K36+фев.23!H36-фев.23!G36</f>
        <v>0</v>
      </c>
      <c r="L36" s="11"/>
    </row>
    <row r="37" spans="1:12">
      <c r="A37" s="138"/>
      <c r="B37" s="99">
        <v>30</v>
      </c>
      <c r="C37" s="69"/>
      <c r="D37" s="69"/>
      <c r="E37" s="70">
        <f t="shared" si="1"/>
        <v>0</v>
      </c>
      <c r="F37" s="70">
        <v>6.73</v>
      </c>
      <c r="G37" s="17">
        <f t="shared" si="0"/>
        <v>0</v>
      </c>
      <c r="H37" s="70"/>
      <c r="I37" s="168"/>
      <c r="J37" s="75"/>
      <c r="K37" s="17">
        <f>янв.23!K37+фев.23!H37-фев.23!G37</f>
        <v>0</v>
      </c>
      <c r="L37" s="11"/>
    </row>
    <row r="38" spans="1:12">
      <c r="A38" s="138"/>
      <c r="B38" s="99">
        <v>32</v>
      </c>
      <c r="C38" s="69"/>
      <c r="D38" s="69"/>
      <c r="E38" s="70">
        <f t="shared" si="1"/>
        <v>0</v>
      </c>
      <c r="F38" s="70">
        <v>6.73</v>
      </c>
      <c r="G38" s="17">
        <f t="shared" si="0"/>
        <v>0</v>
      </c>
      <c r="H38" s="70"/>
      <c r="I38" s="168"/>
      <c r="J38" s="75"/>
      <c r="K38" s="17">
        <f>янв.23!K38+фев.23!H38-фев.23!G38</f>
        <v>0</v>
      </c>
      <c r="L38" s="11"/>
    </row>
    <row r="39" spans="1:12">
      <c r="A39" s="138"/>
      <c r="B39" s="99">
        <v>34</v>
      </c>
      <c r="C39" s="69">
        <v>6</v>
      </c>
      <c r="D39" s="69">
        <v>6</v>
      </c>
      <c r="E39" s="70">
        <f t="shared" si="1"/>
        <v>0</v>
      </c>
      <c r="F39" s="70">
        <v>6.73</v>
      </c>
      <c r="G39" s="17">
        <f t="shared" si="0"/>
        <v>0</v>
      </c>
      <c r="H39" s="70"/>
      <c r="I39" s="168"/>
      <c r="J39" s="75"/>
      <c r="K39" s="17">
        <f>янв.23!K39+фев.23!H39-фев.23!G39</f>
        <v>0</v>
      </c>
      <c r="L39" s="11"/>
    </row>
    <row r="40" spans="1:12">
      <c r="A40" s="138"/>
      <c r="B40" s="99">
        <v>35</v>
      </c>
      <c r="C40" s="69"/>
      <c r="D40" s="69"/>
      <c r="E40" s="70">
        <f t="shared" si="1"/>
        <v>0</v>
      </c>
      <c r="F40" s="70">
        <v>6.73</v>
      </c>
      <c r="G40" s="17">
        <f t="shared" si="0"/>
        <v>0</v>
      </c>
      <c r="H40" s="70"/>
      <c r="I40" s="168"/>
      <c r="J40" s="75"/>
      <c r="K40" s="17">
        <f>янв.23!K40+фев.23!H40-фев.23!G40</f>
        <v>0</v>
      </c>
      <c r="L40" s="11"/>
    </row>
    <row r="41" spans="1:12">
      <c r="A41" s="138"/>
      <c r="B41" s="99">
        <v>36</v>
      </c>
      <c r="C41" s="69">
        <v>18677</v>
      </c>
      <c r="D41" s="69">
        <v>18677</v>
      </c>
      <c r="E41" s="70">
        <f t="shared" si="1"/>
        <v>0</v>
      </c>
      <c r="F41" s="70">
        <v>6.73</v>
      </c>
      <c r="G41" s="17">
        <f t="shared" si="0"/>
        <v>0</v>
      </c>
      <c r="H41" s="70"/>
      <c r="I41" s="168"/>
      <c r="J41" s="75"/>
      <c r="K41" s="17">
        <f>янв.23!K41+фев.23!H41-фев.23!G41</f>
        <v>0</v>
      </c>
      <c r="L41" s="11"/>
    </row>
    <row r="42" spans="1:12">
      <c r="A42" s="138"/>
      <c r="B42" s="99">
        <v>37</v>
      </c>
      <c r="C42" s="69">
        <v>77426</v>
      </c>
      <c r="D42" s="69">
        <v>80201</v>
      </c>
      <c r="E42" s="70">
        <f t="shared" si="1"/>
        <v>2775</v>
      </c>
      <c r="F42" s="70">
        <v>6.73</v>
      </c>
      <c r="G42" s="17">
        <f t="shared" si="0"/>
        <v>18675.75</v>
      </c>
      <c r="H42" s="70">
        <v>4900</v>
      </c>
      <c r="I42" s="168">
        <v>961454</v>
      </c>
      <c r="J42" s="75">
        <v>44984</v>
      </c>
      <c r="K42" s="17">
        <f>янв.23!K42+фев.23!H42-фев.23!G42</f>
        <v>-31478.570000000003</v>
      </c>
      <c r="L42" s="11"/>
    </row>
    <row r="43" spans="1:12">
      <c r="A43" s="138"/>
      <c r="B43" s="99">
        <v>38</v>
      </c>
      <c r="C43" s="69">
        <v>1005</v>
      </c>
      <c r="D43" s="69">
        <v>1005</v>
      </c>
      <c r="E43" s="70">
        <f t="shared" si="1"/>
        <v>0</v>
      </c>
      <c r="F43" s="70">
        <v>6.73</v>
      </c>
      <c r="G43" s="17">
        <f t="shared" si="0"/>
        <v>0</v>
      </c>
      <c r="H43" s="70"/>
      <c r="I43" s="168"/>
      <c r="J43" s="75"/>
      <c r="K43" s="17">
        <f>янв.23!K43+фев.23!H43-фев.23!G43</f>
        <v>-6.73</v>
      </c>
      <c r="L43" s="11"/>
    </row>
    <row r="44" spans="1:12">
      <c r="A44" s="138"/>
      <c r="B44" s="99">
        <v>39</v>
      </c>
      <c r="C44" s="69">
        <v>3263</v>
      </c>
      <c r="D44" s="69">
        <v>4326</v>
      </c>
      <c r="E44" s="70">
        <f t="shared" si="1"/>
        <v>1063</v>
      </c>
      <c r="F44" s="141">
        <v>4.71</v>
      </c>
      <c r="G44" s="17">
        <f t="shared" si="0"/>
        <v>5006.7299999999996</v>
      </c>
      <c r="H44" s="70">
        <v>3494.82</v>
      </c>
      <c r="I44" s="168">
        <v>163499</v>
      </c>
      <c r="J44" s="75">
        <v>44979</v>
      </c>
      <c r="K44" s="17">
        <f>янв.23!K44+фев.23!H44-фев.23!G44</f>
        <v>-3334.6799999999994</v>
      </c>
      <c r="L44" s="11"/>
    </row>
    <row r="45" spans="1:12">
      <c r="A45" s="138"/>
      <c r="B45" s="99">
        <v>40</v>
      </c>
      <c r="C45" s="69">
        <v>3033</v>
      </c>
      <c r="D45" s="69">
        <v>3033</v>
      </c>
      <c r="E45" s="70">
        <f t="shared" si="1"/>
        <v>0</v>
      </c>
      <c r="F45" s="70">
        <v>6.73</v>
      </c>
      <c r="G45" s="17">
        <f t="shared" si="0"/>
        <v>0</v>
      </c>
      <c r="H45" s="70"/>
      <c r="I45" s="168"/>
      <c r="J45" s="75"/>
      <c r="K45" s="17">
        <f>янв.23!K45+фев.23!H45-фев.23!G45</f>
        <v>0</v>
      </c>
      <c r="L45" s="11"/>
    </row>
    <row r="46" spans="1:12">
      <c r="A46" s="138"/>
      <c r="B46" s="99">
        <v>41</v>
      </c>
      <c r="C46" s="69">
        <v>6627</v>
      </c>
      <c r="D46" s="69">
        <v>6627</v>
      </c>
      <c r="E46" s="70">
        <f t="shared" si="1"/>
        <v>0</v>
      </c>
      <c r="F46" s="112">
        <v>4.71</v>
      </c>
      <c r="G46" s="17">
        <f t="shared" si="0"/>
        <v>0</v>
      </c>
      <c r="H46" s="70">
        <v>3000</v>
      </c>
      <c r="I46" s="168">
        <v>158404</v>
      </c>
      <c r="J46" s="75">
        <v>44977</v>
      </c>
      <c r="K46" s="17">
        <f>янв.23!K46+фев.23!H46-фев.23!G46</f>
        <v>3000</v>
      </c>
      <c r="L46" s="11"/>
    </row>
    <row r="47" spans="1:12">
      <c r="A47" s="138"/>
      <c r="B47" s="99">
        <v>42</v>
      </c>
      <c r="C47" s="69">
        <v>63403</v>
      </c>
      <c r="D47" s="69">
        <v>63855</v>
      </c>
      <c r="E47" s="70">
        <f t="shared" si="1"/>
        <v>452</v>
      </c>
      <c r="F47" s="70">
        <v>6.73</v>
      </c>
      <c r="G47" s="17">
        <f t="shared" si="0"/>
        <v>3041.96</v>
      </c>
      <c r="H47" s="70"/>
      <c r="I47" s="168"/>
      <c r="J47" s="75"/>
      <c r="K47" s="17">
        <f>янв.23!K47+фев.23!H47-фев.23!G47</f>
        <v>-9953.67</v>
      </c>
      <c r="L47" s="11"/>
    </row>
    <row r="48" spans="1:12">
      <c r="A48" s="138"/>
      <c r="B48" s="99">
        <v>43</v>
      </c>
      <c r="C48" s="69">
        <v>4730</v>
      </c>
      <c r="D48" s="69">
        <v>4730</v>
      </c>
      <c r="E48" s="70">
        <f t="shared" si="1"/>
        <v>0</v>
      </c>
      <c r="F48" s="112">
        <v>4.71</v>
      </c>
      <c r="G48" s="17">
        <f t="shared" si="0"/>
        <v>0</v>
      </c>
      <c r="H48" s="70"/>
      <c r="I48" s="168"/>
      <c r="J48" s="75"/>
      <c r="K48" s="17">
        <f>янв.23!K48+фев.23!H48-фев.23!G48</f>
        <v>0</v>
      </c>
      <c r="L48" s="11"/>
    </row>
    <row r="49" spans="1:12">
      <c r="A49" s="138"/>
      <c r="B49" s="99">
        <v>44</v>
      </c>
      <c r="C49" s="69"/>
      <c r="D49" s="69"/>
      <c r="E49" s="70">
        <f t="shared" si="1"/>
        <v>0</v>
      </c>
      <c r="F49" s="70">
        <v>6.73</v>
      </c>
      <c r="G49" s="17">
        <f t="shared" si="0"/>
        <v>0</v>
      </c>
      <c r="H49" s="70"/>
      <c r="I49" s="168"/>
      <c r="J49" s="75"/>
      <c r="K49" s="17">
        <f>янв.23!K49+фев.23!H49-фев.23!G49</f>
        <v>0</v>
      </c>
      <c r="L49" s="11"/>
    </row>
    <row r="50" spans="1:12">
      <c r="A50" s="138"/>
      <c r="B50" s="99">
        <v>45</v>
      </c>
      <c r="C50" s="69">
        <v>13</v>
      </c>
      <c r="D50" s="69">
        <v>13</v>
      </c>
      <c r="E50" s="70">
        <f t="shared" si="1"/>
        <v>0</v>
      </c>
      <c r="F50" s="70">
        <v>6.73</v>
      </c>
      <c r="G50" s="17">
        <f t="shared" si="0"/>
        <v>0</v>
      </c>
      <c r="H50" s="70"/>
      <c r="I50" s="168"/>
      <c r="J50" s="75"/>
      <c r="K50" s="17">
        <f>янв.23!K50+фев.23!H50-фев.23!G50</f>
        <v>0</v>
      </c>
      <c r="L50" s="11"/>
    </row>
    <row r="51" spans="1:12">
      <c r="A51" s="138"/>
      <c r="B51" s="99">
        <v>46</v>
      </c>
      <c r="C51" s="69">
        <v>8644</v>
      </c>
      <c r="D51" s="69">
        <v>8644</v>
      </c>
      <c r="E51" s="70">
        <f t="shared" si="1"/>
        <v>0</v>
      </c>
      <c r="F51" s="112">
        <v>4.71</v>
      </c>
      <c r="G51" s="17">
        <f t="shared" si="0"/>
        <v>0</v>
      </c>
      <c r="H51" s="70"/>
      <c r="I51" s="168"/>
      <c r="J51" s="75"/>
      <c r="K51" s="17">
        <f>янв.23!K51+фев.23!H51-фев.23!G51</f>
        <v>0</v>
      </c>
      <c r="L51" s="11"/>
    </row>
    <row r="52" spans="1:12">
      <c r="A52" s="138"/>
      <c r="B52" s="99">
        <v>47</v>
      </c>
      <c r="C52" s="69">
        <v>5159</v>
      </c>
      <c r="D52" s="69">
        <v>5215</v>
      </c>
      <c r="E52" s="70">
        <f t="shared" si="1"/>
        <v>56</v>
      </c>
      <c r="F52" s="70">
        <v>6.73</v>
      </c>
      <c r="G52" s="17">
        <f t="shared" si="0"/>
        <v>376.88</v>
      </c>
      <c r="H52" s="70">
        <v>1000</v>
      </c>
      <c r="I52" s="168">
        <v>688656</v>
      </c>
      <c r="J52" s="75">
        <v>44963</v>
      </c>
      <c r="K52" s="17">
        <f>янв.23!K52+фев.23!H52-фев.23!G52</f>
        <v>1501.98</v>
      </c>
      <c r="L52" s="11"/>
    </row>
    <row r="53" spans="1:12">
      <c r="A53" s="140"/>
      <c r="B53" s="99">
        <v>48</v>
      </c>
      <c r="C53" s="69">
        <v>12486</v>
      </c>
      <c r="D53" s="69">
        <v>12497</v>
      </c>
      <c r="E53" s="70">
        <f t="shared" si="1"/>
        <v>11</v>
      </c>
      <c r="F53" s="112">
        <v>4.71</v>
      </c>
      <c r="G53" s="17">
        <f t="shared" si="0"/>
        <v>51.81</v>
      </c>
      <c r="H53" s="70"/>
      <c r="I53" s="168"/>
      <c r="J53" s="75"/>
      <c r="K53" s="17">
        <f>янв.23!K53+фев.23!H53-фев.23!G53</f>
        <v>-136.59</v>
      </c>
      <c r="L53" s="11"/>
    </row>
    <row r="54" spans="1:12">
      <c r="A54" s="138"/>
      <c r="B54" s="99">
        <v>49</v>
      </c>
      <c r="C54" s="69">
        <v>13094</v>
      </c>
      <c r="D54" s="69">
        <v>13120</v>
      </c>
      <c r="E54" s="70">
        <f t="shared" si="1"/>
        <v>26</v>
      </c>
      <c r="F54" s="70">
        <v>6.73</v>
      </c>
      <c r="G54" s="17">
        <f t="shared" si="0"/>
        <v>174.98000000000002</v>
      </c>
      <c r="H54" s="70">
        <v>1000</v>
      </c>
      <c r="I54" s="168">
        <v>937654</v>
      </c>
      <c r="J54" s="75">
        <v>44964</v>
      </c>
      <c r="K54" s="17">
        <f>янв.23!K54+фев.23!H54-фев.23!G54</f>
        <v>178.93999999999994</v>
      </c>
      <c r="L54" s="11"/>
    </row>
    <row r="55" spans="1:12">
      <c r="A55" s="138"/>
      <c r="B55" s="99">
        <v>50</v>
      </c>
      <c r="C55" s="69">
        <v>1157</v>
      </c>
      <c r="D55" s="69">
        <v>1157</v>
      </c>
      <c r="E55" s="70">
        <f t="shared" si="1"/>
        <v>0</v>
      </c>
      <c r="F55" s="70">
        <v>6.73</v>
      </c>
      <c r="G55" s="17">
        <f t="shared" si="0"/>
        <v>0</v>
      </c>
      <c r="H55" s="70"/>
      <c r="I55" s="168"/>
      <c r="J55" s="75"/>
      <c r="K55" s="17">
        <f>янв.23!K55+фев.23!H55-фев.23!G55</f>
        <v>0</v>
      </c>
      <c r="L55" s="11"/>
    </row>
    <row r="56" spans="1:12">
      <c r="A56" s="138"/>
      <c r="B56" s="99">
        <v>51</v>
      </c>
      <c r="C56" s="69"/>
      <c r="D56" s="69"/>
      <c r="E56" s="70">
        <f t="shared" si="1"/>
        <v>0</v>
      </c>
      <c r="F56" s="70">
        <v>6.73</v>
      </c>
      <c r="G56" s="17">
        <f t="shared" si="0"/>
        <v>0</v>
      </c>
      <c r="H56" s="70"/>
      <c r="I56" s="168"/>
      <c r="J56" s="75"/>
      <c r="K56" s="17">
        <f>янв.23!K56+фев.23!H56-фев.23!G56</f>
        <v>0</v>
      </c>
      <c r="L56" s="11"/>
    </row>
    <row r="57" spans="1:12">
      <c r="A57" s="138"/>
      <c r="B57" s="99">
        <v>52</v>
      </c>
      <c r="C57" s="69"/>
      <c r="D57" s="69"/>
      <c r="E57" s="70">
        <f t="shared" si="1"/>
        <v>0</v>
      </c>
      <c r="F57" s="70">
        <v>6.73</v>
      </c>
      <c r="G57" s="17">
        <f t="shared" si="0"/>
        <v>0</v>
      </c>
      <c r="H57" s="70"/>
      <c r="I57" s="168"/>
      <c r="J57" s="75"/>
      <c r="K57" s="17">
        <f>янв.23!K57+фев.23!H57-фев.23!G57</f>
        <v>0</v>
      </c>
      <c r="L57" s="11"/>
    </row>
    <row r="58" spans="1:12">
      <c r="A58" s="138"/>
      <c r="B58" s="99">
        <v>53</v>
      </c>
      <c r="C58" s="69"/>
      <c r="D58" s="69"/>
      <c r="E58" s="70">
        <f t="shared" si="1"/>
        <v>0</v>
      </c>
      <c r="F58" s="70">
        <v>6.73</v>
      </c>
      <c r="G58" s="17">
        <f t="shared" si="0"/>
        <v>0</v>
      </c>
      <c r="H58" s="70"/>
      <c r="I58" s="168"/>
      <c r="J58" s="75"/>
      <c r="K58" s="17">
        <f>янв.23!K58+фев.23!H58-фев.23!G58</f>
        <v>0</v>
      </c>
      <c r="L58" s="11"/>
    </row>
    <row r="59" spans="1:12">
      <c r="A59" s="140"/>
      <c r="B59" s="99">
        <v>54</v>
      </c>
      <c r="C59" s="69">
        <v>69942</v>
      </c>
      <c r="D59" s="69">
        <v>72163</v>
      </c>
      <c r="E59" s="70">
        <f t="shared" si="1"/>
        <v>2221</v>
      </c>
      <c r="F59" s="70">
        <v>6.73</v>
      </c>
      <c r="G59" s="17">
        <f t="shared" si="0"/>
        <v>14947.330000000002</v>
      </c>
      <c r="H59" s="70"/>
      <c r="I59" s="168"/>
      <c r="J59" s="75"/>
      <c r="K59" s="17">
        <f>янв.23!K59+фев.23!H59-фев.23!G59</f>
        <v>-17706.610000000004</v>
      </c>
      <c r="L59" s="11"/>
    </row>
    <row r="60" spans="1:12">
      <c r="A60" s="138"/>
      <c r="B60" s="99">
        <v>55</v>
      </c>
      <c r="C60" s="69"/>
      <c r="D60" s="69"/>
      <c r="E60" s="70">
        <f t="shared" si="1"/>
        <v>0</v>
      </c>
      <c r="F60" s="70">
        <v>6.73</v>
      </c>
      <c r="G60" s="17">
        <f t="shared" si="0"/>
        <v>0</v>
      </c>
      <c r="H60" s="70"/>
      <c r="I60" s="168"/>
      <c r="J60" s="75"/>
      <c r="K60" s="17">
        <f>янв.23!K60+фев.23!H60-фев.23!G60</f>
        <v>0</v>
      </c>
      <c r="L60" s="11"/>
    </row>
    <row r="61" spans="1:12">
      <c r="A61" s="138"/>
      <c r="B61" s="99">
        <v>56</v>
      </c>
      <c r="C61" s="69">
        <v>721</v>
      </c>
      <c r="D61" s="69">
        <v>764</v>
      </c>
      <c r="E61" s="70">
        <f t="shared" si="1"/>
        <v>43</v>
      </c>
      <c r="F61" s="70">
        <v>6.73</v>
      </c>
      <c r="G61" s="17">
        <f t="shared" si="0"/>
        <v>289.39000000000004</v>
      </c>
      <c r="H61" s="70"/>
      <c r="I61" s="168"/>
      <c r="J61" s="75"/>
      <c r="K61" s="17">
        <f>янв.23!K61+фев.23!H61-фев.23!G61</f>
        <v>-356.69000000000005</v>
      </c>
      <c r="L61" s="11"/>
    </row>
    <row r="62" spans="1:12">
      <c r="A62" s="138"/>
      <c r="B62" s="99">
        <v>57</v>
      </c>
      <c r="C62" s="69">
        <v>31754</v>
      </c>
      <c r="D62" s="69">
        <v>32966</v>
      </c>
      <c r="E62" s="70">
        <f t="shared" si="1"/>
        <v>1212</v>
      </c>
      <c r="F62" s="70">
        <v>6.73</v>
      </c>
      <c r="G62" s="17">
        <f t="shared" si="0"/>
        <v>8156.76</v>
      </c>
      <c r="H62" s="70"/>
      <c r="I62" s="168"/>
      <c r="J62" s="75"/>
      <c r="K62" s="17">
        <f>янв.23!K62+фев.23!H62-фев.23!G62</f>
        <v>-17780.660000000003</v>
      </c>
      <c r="L62" s="11"/>
    </row>
    <row r="63" spans="1:12">
      <c r="A63" s="138"/>
      <c r="B63" s="99">
        <v>58</v>
      </c>
      <c r="C63" s="69">
        <v>15595</v>
      </c>
      <c r="D63" s="69">
        <v>15595</v>
      </c>
      <c r="E63" s="70">
        <f t="shared" si="1"/>
        <v>0</v>
      </c>
      <c r="F63" s="112">
        <v>4.71</v>
      </c>
      <c r="G63" s="17">
        <f t="shared" si="0"/>
        <v>0</v>
      </c>
      <c r="H63" s="70"/>
      <c r="I63" s="168"/>
      <c r="J63" s="75"/>
      <c r="K63" s="17">
        <f>янв.23!K63+фев.23!H63-фев.23!G63</f>
        <v>0</v>
      </c>
      <c r="L63" s="11"/>
    </row>
    <row r="64" spans="1:12">
      <c r="A64" s="24"/>
      <c r="B64" s="99">
        <v>60</v>
      </c>
      <c r="C64" s="69">
        <v>1388</v>
      </c>
      <c r="D64" s="69">
        <v>1388</v>
      </c>
      <c r="E64" s="28">
        <f t="shared" si="1"/>
        <v>0</v>
      </c>
      <c r="F64" s="70">
        <v>6.73</v>
      </c>
      <c r="G64" s="17">
        <f t="shared" si="0"/>
        <v>0</v>
      </c>
      <c r="H64" s="70">
        <v>915.28</v>
      </c>
      <c r="I64" s="168">
        <v>91781</v>
      </c>
      <c r="J64" s="75">
        <v>44971</v>
      </c>
      <c r="K64" s="17">
        <f>янв.23!K64+фев.23!H64-фев.23!G64</f>
        <v>498.01999999999987</v>
      </c>
      <c r="L64" s="11"/>
    </row>
    <row r="65" spans="1:12">
      <c r="A65" s="140"/>
      <c r="B65" s="99">
        <v>61</v>
      </c>
      <c r="C65" s="69">
        <v>59999</v>
      </c>
      <c r="D65" s="69">
        <v>60208</v>
      </c>
      <c r="E65" s="70">
        <f t="shared" si="1"/>
        <v>209</v>
      </c>
      <c r="F65" s="112">
        <v>4.71</v>
      </c>
      <c r="G65" s="17">
        <f t="shared" si="0"/>
        <v>984.39</v>
      </c>
      <c r="H65" s="70"/>
      <c r="I65" s="168"/>
      <c r="J65" s="75"/>
      <c r="K65" s="17">
        <f>янв.23!K65+фев.23!H65-фев.23!G65</f>
        <v>-4135.38</v>
      </c>
      <c r="L65" s="11"/>
    </row>
    <row r="66" spans="1:12">
      <c r="A66" s="138"/>
      <c r="B66" s="99">
        <v>62</v>
      </c>
      <c r="C66" s="69">
        <v>897</v>
      </c>
      <c r="D66" s="69">
        <v>897</v>
      </c>
      <c r="E66" s="70">
        <f t="shared" si="1"/>
        <v>0</v>
      </c>
      <c r="F66" s="70">
        <v>6.73</v>
      </c>
      <c r="G66" s="17">
        <f t="shared" si="0"/>
        <v>0</v>
      </c>
      <c r="H66" s="70"/>
      <c r="I66" s="168"/>
      <c r="J66" s="75"/>
      <c r="K66" s="17">
        <f>янв.23!K66+фев.23!H66-фев.23!G66</f>
        <v>0</v>
      </c>
      <c r="L66" s="11"/>
    </row>
    <row r="67" spans="1:12">
      <c r="A67" s="140"/>
      <c r="B67" s="99">
        <v>63</v>
      </c>
      <c r="C67" s="69">
        <v>1767</v>
      </c>
      <c r="D67" s="69">
        <v>1962</v>
      </c>
      <c r="E67" s="70">
        <f t="shared" si="1"/>
        <v>195</v>
      </c>
      <c r="F67" s="112">
        <v>4.71</v>
      </c>
      <c r="G67" s="17">
        <f t="shared" si="0"/>
        <v>918.45</v>
      </c>
      <c r="H67" s="70">
        <v>4550</v>
      </c>
      <c r="I67" s="168">
        <v>406898</v>
      </c>
      <c r="J67" s="75">
        <v>44963</v>
      </c>
      <c r="K67" s="17">
        <f>янв.23!K67+фев.23!H67-фев.23!G67</f>
        <v>9.8100000000001728</v>
      </c>
      <c r="L67" s="11"/>
    </row>
    <row r="68" spans="1:12">
      <c r="A68" s="138"/>
      <c r="B68" s="99">
        <v>64</v>
      </c>
      <c r="C68" s="69">
        <v>14894</v>
      </c>
      <c r="D68" s="69">
        <v>15037</v>
      </c>
      <c r="E68" s="70">
        <f t="shared" si="1"/>
        <v>143</v>
      </c>
      <c r="F68" s="112">
        <v>4.71</v>
      </c>
      <c r="G68" s="17">
        <f t="shared" si="0"/>
        <v>673.53</v>
      </c>
      <c r="H68" s="70"/>
      <c r="I68" s="168"/>
      <c r="J68" s="75"/>
      <c r="K68" s="17">
        <f>янв.23!K68+фев.23!H68-фев.23!G68</f>
        <v>-1092.72</v>
      </c>
      <c r="L68" s="11"/>
    </row>
    <row r="69" spans="1:12">
      <c r="A69" s="138"/>
      <c r="B69" s="99">
        <v>65</v>
      </c>
      <c r="C69" s="69">
        <v>4246</v>
      </c>
      <c r="D69" s="69">
        <v>4257</v>
      </c>
      <c r="E69" s="70">
        <f t="shared" si="1"/>
        <v>11</v>
      </c>
      <c r="F69" s="70">
        <v>6.73</v>
      </c>
      <c r="G69" s="17">
        <f t="shared" si="0"/>
        <v>74.03</v>
      </c>
      <c r="H69" s="70"/>
      <c r="I69" s="168"/>
      <c r="J69" s="75"/>
      <c r="K69" s="17">
        <f>янв.23!K69+фев.23!H69-фев.23!G69</f>
        <v>2925.97</v>
      </c>
      <c r="L69" s="11"/>
    </row>
    <row r="70" spans="1:12">
      <c r="A70" s="138"/>
      <c r="B70" s="99">
        <v>67</v>
      </c>
      <c r="C70" s="69">
        <v>6375</v>
      </c>
      <c r="D70" s="69">
        <v>6375</v>
      </c>
      <c r="E70" s="70">
        <f t="shared" si="1"/>
        <v>0</v>
      </c>
      <c r="F70" s="70">
        <v>6.73</v>
      </c>
      <c r="G70" s="17">
        <f t="shared" si="0"/>
        <v>0</v>
      </c>
      <c r="H70" s="70"/>
      <c r="I70" s="168"/>
      <c r="J70" s="75"/>
      <c r="K70" s="17">
        <f>янв.23!K70+фев.23!H70-фев.23!G70</f>
        <v>-148.06</v>
      </c>
      <c r="L70" s="11"/>
    </row>
    <row r="71" spans="1:12">
      <c r="A71" s="138"/>
      <c r="B71" s="99">
        <v>68</v>
      </c>
      <c r="C71" s="69">
        <v>80763</v>
      </c>
      <c r="D71" s="69">
        <v>83279</v>
      </c>
      <c r="E71" s="70">
        <f t="shared" si="1"/>
        <v>2516</v>
      </c>
      <c r="F71" s="112">
        <v>4.71</v>
      </c>
      <c r="G71" s="17">
        <f t="shared" si="0"/>
        <v>11850.36</v>
      </c>
      <c r="H71" s="70">
        <v>14855.34</v>
      </c>
      <c r="I71" s="168">
        <v>3</v>
      </c>
      <c r="J71" s="75">
        <v>44960</v>
      </c>
      <c r="K71" s="17">
        <f>янв.23!K71+фев.23!H71-фев.23!G71</f>
        <v>1471.2899999999991</v>
      </c>
      <c r="L71" s="11"/>
    </row>
    <row r="72" spans="1:12">
      <c r="A72" s="138"/>
      <c r="B72" s="99">
        <v>69</v>
      </c>
      <c r="C72" s="69">
        <v>75472</v>
      </c>
      <c r="D72" s="69">
        <v>77431</v>
      </c>
      <c r="E72" s="70">
        <f t="shared" si="1"/>
        <v>1959</v>
      </c>
      <c r="F72" s="112">
        <v>4.71</v>
      </c>
      <c r="G72" s="17">
        <f t="shared" ref="G72:G138" si="2">F72*E72</f>
        <v>9226.89</v>
      </c>
      <c r="H72" s="70">
        <v>10880.41</v>
      </c>
      <c r="I72" s="170" t="s">
        <v>76</v>
      </c>
      <c r="J72" s="75" t="s">
        <v>73</v>
      </c>
      <c r="K72" s="17">
        <f>янв.23!K72+фев.23!H72-фев.23!G72</f>
        <v>-4699.34</v>
      </c>
      <c r="L72" s="11">
        <v>14953917</v>
      </c>
    </row>
    <row r="73" spans="1:12">
      <c r="A73" s="138"/>
      <c r="B73" s="99">
        <v>70</v>
      </c>
      <c r="C73" s="69">
        <v>13127</v>
      </c>
      <c r="D73" s="69">
        <v>14098</v>
      </c>
      <c r="E73" s="70">
        <f t="shared" si="1"/>
        <v>971</v>
      </c>
      <c r="F73" s="70">
        <v>6.73</v>
      </c>
      <c r="G73" s="17">
        <f t="shared" si="2"/>
        <v>6534.8300000000008</v>
      </c>
      <c r="H73" s="70">
        <v>12700</v>
      </c>
      <c r="I73" s="168">
        <v>424047</v>
      </c>
      <c r="J73" s="75">
        <v>44970</v>
      </c>
      <c r="K73" s="17">
        <f>янв.23!K73+фев.23!H73-фев.23!G73</f>
        <v>-6460.3100000000022</v>
      </c>
      <c r="L73" s="11"/>
    </row>
    <row r="74" spans="1:12">
      <c r="A74" s="138"/>
      <c r="B74" s="99">
        <v>71</v>
      </c>
      <c r="C74" s="69">
        <v>20152</v>
      </c>
      <c r="D74" s="69">
        <v>20152</v>
      </c>
      <c r="E74" s="70">
        <f t="shared" ref="E74:E140" si="3">D74-C74</f>
        <v>0</v>
      </c>
      <c r="F74" s="112">
        <v>4.71</v>
      </c>
      <c r="G74" s="17">
        <f t="shared" si="2"/>
        <v>0</v>
      </c>
      <c r="H74" s="70"/>
      <c r="I74" s="168"/>
      <c r="J74" s="75"/>
      <c r="K74" s="17">
        <f>янв.23!K74+фев.23!H74-фев.23!G74</f>
        <v>0</v>
      </c>
      <c r="L74" s="11"/>
    </row>
    <row r="75" spans="1:12" s="64" customFormat="1">
      <c r="A75" s="138"/>
      <c r="B75" s="99">
        <v>72</v>
      </c>
      <c r="C75" s="69">
        <v>6912</v>
      </c>
      <c r="D75" s="69">
        <v>6912</v>
      </c>
      <c r="E75" s="70">
        <f t="shared" si="3"/>
        <v>0</v>
      </c>
      <c r="F75" s="70">
        <v>6.73</v>
      </c>
      <c r="G75" s="70">
        <f t="shared" si="2"/>
        <v>0</v>
      </c>
      <c r="H75" s="70"/>
      <c r="I75" s="168"/>
      <c r="J75" s="75"/>
      <c r="K75" s="70">
        <f>янв.23!K75+фев.23!H75-фев.23!G75</f>
        <v>0</v>
      </c>
      <c r="L75" s="67"/>
    </row>
    <row r="76" spans="1:12">
      <c r="A76" s="138"/>
      <c r="B76" s="99">
        <v>73</v>
      </c>
      <c r="C76" s="69">
        <v>26205</v>
      </c>
      <c r="D76" s="69">
        <v>26205</v>
      </c>
      <c r="E76" s="70">
        <f t="shared" si="3"/>
        <v>0</v>
      </c>
      <c r="F76" s="70">
        <v>6.73</v>
      </c>
      <c r="G76" s="70">
        <f t="shared" si="2"/>
        <v>0</v>
      </c>
      <c r="H76" s="70"/>
      <c r="I76" s="168"/>
      <c r="J76" s="75"/>
      <c r="K76" s="17">
        <f>янв.23!K76+фев.23!H76-фев.23!G76</f>
        <v>0</v>
      </c>
      <c r="L76" s="11"/>
    </row>
    <row r="77" spans="1:12">
      <c r="A77" s="138"/>
      <c r="B77" s="99">
        <v>74</v>
      </c>
      <c r="C77" s="69"/>
      <c r="D77" s="69"/>
      <c r="E77" s="70">
        <f t="shared" si="3"/>
        <v>0</v>
      </c>
      <c r="F77" s="70">
        <v>6.73</v>
      </c>
      <c r="G77" s="70">
        <f t="shared" si="2"/>
        <v>0</v>
      </c>
      <c r="H77" s="70"/>
      <c r="I77" s="168"/>
      <c r="J77" s="75"/>
      <c r="K77" s="17">
        <f>янв.23!K77+фев.23!H77-фев.23!G77</f>
        <v>0</v>
      </c>
      <c r="L77" s="11"/>
    </row>
    <row r="78" spans="1:12">
      <c r="A78" s="138"/>
      <c r="B78" s="99">
        <v>75</v>
      </c>
      <c r="C78" s="69"/>
      <c r="D78" s="69"/>
      <c r="E78" s="70">
        <f t="shared" si="3"/>
        <v>0</v>
      </c>
      <c r="F78" s="70">
        <v>6.73</v>
      </c>
      <c r="G78" s="70">
        <f t="shared" si="2"/>
        <v>0</v>
      </c>
      <c r="H78" s="70"/>
      <c r="I78" s="168"/>
      <c r="J78" s="75"/>
      <c r="K78" s="17">
        <f>янв.23!K78+фев.23!H78-фев.23!G78</f>
        <v>0</v>
      </c>
      <c r="L78" s="11"/>
    </row>
    <row r="79" spans="1:12">
      <c r="A79" s="138"/>
      <c r="B79" s="99">
        <v>76</v>
      </c>
      <c r="C79" s="69">
        <v>4205</v>
      </c>
      <c r="D79" s="69">
        <v>4205</v>
      </c>
      <c r="E79" s="70">
        <f t="shared" si="3"/>
        <v>0</v>
      </c>
      <c r="F79" s="70">
        <v>6.73</v>
      </c>
      <c r="G79" s="70">
        <f t="shared" si="2"/>
        <v>0</v>
      </c>
      <c r="H79" s="70"/>
      <c r="I79" s="168"/>
      <c r="J79" s="75"/>
      <c r="K79" s="17">
        <f>янв.23!K79+фев.23!H79-фев.23!G79</f>
        <v>0</v>
      </c>
      <c r="L79" s="11"/>
    </row>
    <row r="80" spans="1:12">
      <c r="A80" s="138"/>
      <c r="B80" s="99">
        <v>77</v>
      </c>
      <c r="C80" s="69">
        <v>8852</v>
      </c>
      <c r="D80" s="69">
        <v>8852</v>
      </c>
      <c r="E80" s="70">
        <f t="shared" si="3"/>
        <v>0</v>
      </c>
      <c r="F80" s="70">
        <v>6.73</v>
      </c>
      <c r="G80" s="17">
        <f t="shared" si="2"/>
        <v>0</v>
      </c>
      <c r="H80" s="70"/>
      <c r="I80" s="168"/>
      <c r="J80" s="75"/>
      <c r="K80" s="17">
        <f>янв.23!K80+фев.23!H80-фев.23!G80</f>
        <v>-706.65000000000009</v>
      </c>
      <c r="L80" s="11"/>
    </row>
    <row r="81" spans="1:12">
      <c r="A81" s="22"/>
      <c r="B81" s="99">
        <v>79</v>
      </c>
      <c r="C81" s="69">
        <v>21560</v>
      </c>
      <c r="D81" s="69">
        <v>21609</v>
      </c>
      <c r="E81" s="70">
        <f t="shared" si="3"/>
        <v>49</v>
      </c>
      <c r="F81" s="70">
        <v>6.73</v>
      </c>
      <c r="G81" s="17">
        <f t="shared" si="2"/>
        <v>329.77000000000004</v>
      </c>
      <c r="H81" s="70"/>
      <c r="I81" s="168"/>
      <c r="J81" s="75"/>
      <c r="K81" s="17">
        <f>янв.23!K81+фев.23!H81-фев.23!G81</f>
        <v>1775.1399999999999</v>
      </c>
      <c r="L81" s="11"/>
    </row>
    <row r="82" spans="1:12">
      <c r="A82" s="138"/>
      <c r="B82" s="99">
        <v>80</v>
      </c>
      <c r="C82" s="69">
        <v>7675</v>
      </c>
      <c r="D82" s="69">
        <v>8468</v>
      </c>
      <c r="E82" s="70">
        <f t="shared" si="3"/>
        <v>793</v>
      </c>
      <c r="F82" s="70">
        <v>6.73</v>
      </c>
      <c r="G82" s="17">
        <f t="shared" si="2"/>
        <v>5336.89</v>
      </c>
      <c r="H82" s="70">
        <v>15000</v>
      </c>
      <c r="I82" s="168">
        <v>585185</v>
      </c>
      <c r="J82" s="75">
        <v>44960</v>
      </c>
      <c r="K82" s="17">
        <f>янв.23!K82+фев.23!H82-фев.23!G82</f>
        <v>2785.0499999999993</v>
      </c>
      <c r="L82" s="11"/>
    </row>
    <row r="83" spans="1:12">
      <c r="A83" s="138"/>
      <c r="B83" s="99">
        <v>81</v>
      </c>
      <c r="C83" s="69">
        <v>48003</v>
      </c>
      <c r="D83" s="69">
        <v>48653</v>
      </c>
      <c r="E83" s="70">
        <f t="shared" si="3"/>
        <v>650</v>
      </c>
      <c r="F83" s="112">
        <v>4.71</v>
      </c>
      <c r="G83" s="17">
        <f t="shared" si="2"/>
        <v>3061.5</v>
      </c>
      <c r="H83" s="70">
        <v>9420</v>
      </c>
      <c r="I83" s="168">
        <v>824288</v>
      </c>
      <c r="J83" s="75">
        <v>44978</v>
      </c>
      <c r="K83" s="17">
        <f>янв.23!K83+фев.23!H83-фев.23!G83</f>
        <v>1205.7600000000002</v>
      </c>
      <c r="L83" s="11"/>
    </row>
    <row r="84" spans="1:12">
      <c r="A84" s="138"/>
      <c r="B84" s="99">
        <v>82</v>
      </c>
      <c r="C84" s="69">
        <v>30924</v>
      </c>
      <c r="D84" s="69">
        <v>31002</v>
      </c>
      <c r="E84" s="70">
        <f t="shared" si="3"/>
        <v>78</v>
      </c>
      <c r="F84" s="112">
        <v>4.71</v>
      </c>
      <c r="G84" s="17">
        <f t="shared" si="2"/>
        <v>367.38</v>
      </c>
      <c r="H84" s="70">
        <v>3000</v>
      </c>
      <c r="I84" s="168">
        <v>778993</v>
      </c>
      <c r="J84" s="75">
        <v>44984</v>
      </c>
      <c r="K84" s="17">
        <f>янв.23!K84+фев.23!H84-фев.23!G84</f>
        <v>1834.88</v>
      </c>
      <c r="L84" s="11"/>
    </row>
    <row r="85" spans="1:12">
      <c r="A85" s="138"/>
      <c r="B85" s="99">
        <v>83</v>
      </c>
      <c r="C85" s="69">
        <v>13654</v>
      </c>
      <c r="D85" s="69">
        <v>13654</v>
      </c>
      <c r="E85" s="70">
        <f t="shared" si="3"/>
        <v>0</v>
      </c>
      <c r="F85" s="112">
        <v>4.71</v>
      </c>
      <c r="G85" s="17">
        <f t="shared" si="2"/>
        <v>0</v>
      </c>
      <c r="H85" s="70"/>
      <c r="I85" s="168"/>
      <c r="J85" s="75"/>
      <c r="K85" s="17">
        <f>янв.23!K85+фев.23!H85-фев.23!G85</f>
        <v>282.64</v>
      </c>
      <c r="L85" s="11"/>
    </row>
    <row r="86" spans="1:12">
      <c r="A86" s="138"/>
      <c r="B86" s="99">
        <v>84</v>
      </c>
      <c r="C86" s="69">
        <v>6535</v>
      </c>
      <c r="D86" s="69">
        <v>6535</v>
      </c>
      <c r="E86" s="70">
        <f t="shared" si="3"/>
        <v>0</v>
      </c>
      <c r="F86" s="70">
        <v>6.73</v>
      </c>
      <c r="G86" s="17">
        <f t="shared" si="2"/>
        <v>0</v>
      </c>
      <c r="H86" s="70"/>
      <c r="I86" s="168"/>
      <c r="J86" s="75"/>
      <c r="K86" s="17">
        <f>янв.23!K86+фев.23!H86-фев.23!G86</f>
        <v>-6.73</v>
      </c>
      <c r="L86" s="11"/>
    </row>
    <row r="87" spans="1:12">
      <c r="A87" s="22"/>
      <c r="B87" s="99">
        <v>85</v>
      </c>
      <c r="C87" s="69">
        <v>20927</v>
      </c>
      <c r="D87" s="69">
        <v>21427</v>
      </c>
      <c r="E87" s="70">
        <f t="shared" si="3"/>
        <v>500</v>
      </c>
      <c r="F87" s="70">
        <v>6.73</v>
      </c>
      <c r="G87" s="17">
        <f t="shared" si="2"/>
        <v>3365</v>
      </c>
      <c r="H87" s="70">
        <v>5100</v>
      </c>
      <c r="I87" s="168">
        <v>576813</v>
      </c>
      <c r="J87" s="75">
        <v>44959</v>
      </c>
      <c r="K87" s="17">
        <f>янв.23!K87+фев.23!H87-фев.23!G87</f>
        <v>2187.5</v>
      </c>
      <c r="L87" s="11"/>
    </row>
    <row r="88" spans="1:12">
      <c r="A88" s="138"/>
      <c r="B88" s="99">
        <v>86</v>
      </c>
      <c r="C88" s="69"/>
      <c r="D88" s="69"/>
      <c r="E88" s="70">
        <f t="shared" si="3"/>
        <v>0</v>
      </c>
      <c r="F88" s="70">
        <v>6.73</v>
      </c>
      <c r="G88" s="17">
        <f t="shared" si="2"/>
        <v>0</v>
      </c>
      <c r="H88" s="70"/>
      <c r="I88" s="168"/>
      <c r="J88" s="75"/>
      <c r="K88" s="17">
        <f>янв.23!K88+фев.23!H88-фев.23!G88</f>
        <v>0</v>
      </c>
      <c r="L88" s="11"/>
    </row>
    <row r="89" spans="1:12">
      <c r="A89" s="138"/>
      <c r="B89" s="99">
        <v>87</v>
      </c>
      <c r="C89" s="69">
        <v>12779</v>
      </c>
      <c r="D89" s="69">
        <v>12779</v>
      </c>
      <c r="E89" s="70">
        <f t="shared" si="3"/>
        <v>0</v>
      </c>
      <c r="F89" s="70">
        <v>6.73</v>
      </c>
      <c r="G89" s="17">
        <f t="shared" si="2"/>
        <v>0</v>
      </c>
      <c r="H89" s="70"/>
      <c r="I89" s="168"/>
      <c r="J89" s="75"/>
      <c r="K89" s="17">
        <f>янв.23!K89+фев.23!H89-фев.23!G89</f>
        <v>-504.75000000000006</v>
      </c>
      <c r="L89" s="11"/>
    </row>
    <row r="90" spans="1:12">
      <c r="A90" s="138"/>
      <c r="B90" s="99">
        <v>88</v>
      </c>
      <c r="C90" s="69">
        <v>1281</v>
      </c>
      <c r="D90" s="69">
        <v>1284</v>
      </c>
      <c r="E90" s="70">
        <f t="shared" si="3"/>
        <v>3</v>
      </c>
      <c r="F90" s="70">
        <v>6.73</v>
      </c>
      <c r="G90" s="17">
        <f t="shared" si="2"/>
        <v>20.190000000000001</v>
      </c>
      <c r="H90" s="70"/>
      <c r="I90" s="168"/>
      <c r="J90" s="75"/>
      <c r="K90" s="17">
        <f>янв.23!K90+фев.23!H90-фев.23!G90</f>
        <v>-20.190000000000001</v>
      </c>
      <c r="L90" s="11"/>
    </row>
    <row r="91" spans="1:12">
      <c r="A91" s="138"/>
      <c r="B91" s="99">
        <v>89</v>
      </c>
      <c r="C91" s="69">
        <v>9818</v>
      </c>
      <c r="D91" s="69">
        <v>9818</v>
      </c>
      <c r="E91" s="70">
        <f t="shared" si="3"/>
        <v>0</v>
      </c>
      <c r="F91" s="112">
        <v>4.71</v>
      </c>
      <c r="G91" s="17">
        <f t="shared" si="2"/>
        <v>0</v>
      </c>
      <c r="H91" s="70"/>
      <c r="I91" s="168"/>
      <c r="J91" s="75"/>
      <c r="K91" s="17">
        <f>янв.23!K91+фев.23!H91-фев.23!G91</f>
        <v>0</v>
      </c>
      <c r="L91" s="11"/>
    </row>
    <row r="92" spans="1:12">
      <c r="A92" s="138"/>
      <c r="B92" s="99">
        <v>90</v>
      </c>
      <c r="C92" s="69">
        <v>10947</v>
      </c>
      <c r="D92" s="69">
        <v>10956</v>
      </c>
      <c r="E92" s="70">
        <f t="shared" si="3"/>
        <v>9</v>
      </c>
      <c r="F92" s="70">
        <v>6.73</v>
      </c>
      <c r="G92" s="17">
        <f t="shared" si="2"/>
        <v>60.570000000000007</v>
      </c>
      <c r="H92" s="70"/>
      <c r="I92" s="168"/>
      <c r="J92" s="75"/>
      <c r="K92" s="17">
        <f>янв.23!K92+фев.23!H92-фев.23!G92</f>
        <v>-141.33000000000001</v>
      </c>
      <c r="L92" s="11"/>
    </row>
    <row r="93" spans="1:12">
      <c r="A93" s="138"/>
      <c r="B93" s="99">
        <v>91</v>
      </c>
      <c r="C93" s="69"/>
      <c r="D93" s="69"/>
      <c r="E93" s="70">
        <f t="shared" si="3"/>
        <v>0</v>
      </c>
      <c r="F93" s="70">
        <v>6.73</v>
      </c>
      <c r="G93" s="17">
        <f t="shared" si="2"/>
        <v>0</v>
      </c>
      <c r="H93" s="70"/>
      <c r="I93" s="168"/>
      <c r="J93" s="75"/>
      <c r="K93" s="17">
        <f>янв.23!K93+фев.23!H93-фев.23!G93</f>
        <v>0</v>
      </c>
      <c r="L93" s="11"/>
    </row>
    <row r="94" spans="1:12">
      <c r="A94" s="138"/>
      <c r="B94" s="99">
        <v>92</v>
      </c>
      <c r="C94" s="69">
        <v>21546</v>
      </c>
      <c r="D94" s="69">
        <v>21785</v>
      </c>
      <c r="E94" s="70">
        <f t="shared" si="3"/>
        <v>239</v>
      </c>
      <c r="F94" s="70">
        <v>6.73</v>
      </c>
      <c r="G94" s="17">
        <f t="shared" si="2"/>
        <v>1608.47</v>
      </c>
      <c r="H94" s="70">
        <v>1433.49</v>
      </c>
      <c r="I94" s="168">
        <v>731286.81583099999</v>
      </c>
      <c r="J94" s="75" t="s">
        <v>73</v>
      </c>
      <c r="K94" s="17">
        <f>янв.23!K94+фев.23!H94-фев.23!G94</f>
        <v>-1123.9100000000001</v>
      </c>
      <c r="L94" s="11"/>
    </row>
    <row r="95" spans="1:12">
      <c r="A95" s="138"/>
      <c r="B95" s="99">
        <v>93</v>
      </c>
      <c r="C95" s="69">
        <v>15317</v>
      </c>
      <c r="D95" s="69">
        <v>15317</v>
      </c>
      <c r="E95" s="70">
        <f t="shared" si="3"/>
        <v>0</v>
      </c>
      <c r="F95" s="70">
        <v>6.73</v>
      </c>
      <c r="G95" s="17">
        <f t="shared" si="2"/>
        <v>0</v>
      </c>
      <c r="H95" s="70"/>
      <c r="I95" s="168"/>
      <c r="J95" s="75"/>
      <c r="K95" s="17">
        <f>янв.23!K95+фев.23!H95-фев.23!G95</f>
        <v>0</v>
      </c>
      <c r="L95" s="11"/>
    </row>
    <row r="96" spans="1:12">
      <c r="A96" s="138"/>
      <c r="B96" s="99">
        <v>94</v>
      </c>
      <c r="C96" s="69">
        <v>1858</v>
      </c>
      <c r="D96" s="69">
        <v>1858</v>
      </c>
      <c r="E96" s="70">
        <f t="shared" si="3"/>
        <v>0</v>
      </c>
      <c r="F96" s="70">
        <v>6.73</v>
      </c>
      <c r="G96" s="17">
        <f t="shared" si="2"/>
        <v>0</v>
      </c>
      <c r="H96" s="70"/>
      <c r="I96" s="168"/>
      <c r="J96" s="75"/>
      <c r="K96" s="17">
        <f>янв.23!K96+фев.23!H96-фев.23!G96</f>
        <v>-491.29</v>
      </c>
      <c r="L96" s="11"/>
    </row>
    <row r="97" spans="1:12">
      <c r="A97" s="138"/>
      <c r="B97" s="99">
        <v>95</v>
      </c>
      <c r="C97" s="69">
        <v>848</v>
      </c>
      <c r="D97" s="69">
        <v>848</v>
      </c>
      <c r="E97" s="70">
        <f t="shared" si="3"/>
        <v>0</v>
      </c>
      <c r="F97" s="70">
        <v>6.73</v>
      </c>
      <c r="G97" s="17">
        <f t="shared" si="2"/>
        <v>0</v>
      </c>
      <c r="H97" s="70"/>
      <c r="I97" s="168"/>
      <c r="J97" s="75"/>
      <c r="K97" s="17">
        <f>янв.23!K97+фев.23!H97-фев.23!G97</f>
        <v>0</v>
      </c>
      <c r="L97" s="11"/>
    </row>
    <row r="98" spans="1:12">
      <c r="A98" s="138"/>
      <c r="B98" s="99">
        <v>96</v>
      </c>
      <c r="C98" s="69">
        <v>35083</v>
      </c>
      <c r="D98" s="69">
        <v>36186</v>
      </c>
      <c r="E98" s="70">
        <f t="shared" si="3"/>
        <v>1103</v>
      </c>
      <c r="F98" s="70">
        <v>6.73</v>
      </c>
      <c r="G98" s="17">
        <f t="shared" si="2"/>
        <v>7423.1900000000005</v>
      </c>
      <c r="H98" s="70">
        <v>3000</v>
      </c>
      <c r="I98" s="168">
        <v>227353</v>
      </c>
      <c r="J98" s="75">
        <v>44963</v>
      </c>
      <c r="K98" s="17">
        <f>янв.23!K98+фев.23!H98-фев.23!G98</f>
        <v>-13158.730000000001</v>
      </c>
      <c r="L98" s="11"/>
    </row>
    <row r="99" spans="1:12">
      <c r="A99" s="138"/>
      <c r="B99" s="99">
        <v>97</v>
      </c>
      <c r="C99" s="69"/>
      <c r="D99" s="69"/>
      <c r="E99" s="70">
        <f t="shared" si="3"/>
        <v>0</v>
      </c>
      <c r="F99" s="70">
        <v>6.73</v>
      </c>
      <c r="G99" s="17">
        <f t="shared" si="2"/>
        <v>0</v>
      </c>
      <c r="H99" s="70"/>
      <c r="I99" s="168"/>
      <c r="J99" s="75"/>
      <c r="K99" s="17">
        <f>янв.23!K99+фев.23!H99-фев.23!G99</f>
        <v>0</v>
      </c>
      <c r="L99" s="11"/>
    </row>
    <row r="100" spans="1:12" s="64" customFormat="1">
      <c r="A100" s="162"/>
      <c r="B100" s="161" t="s">
        <v>39</v>
      </c>
      <c r="C100" s="69"/>
      <c r="D100" s="69"/>
      <c r="E100" s="70">
        <f t="shared" si="3"/>
        <v>0</v>
      </c>
      <c r="F100" s="70">
        <v>6.73</v>
      </c>
      <c r="G100" s="70">
        <f t="shared" si="2"/>
        <v>0</v>
      </c>
      <c r="H100" s="70"/>
      <c r="I100" s="168"/>
      <c r="J100" s="75"/>
      <c r="K100" s="70">
        <f>янв.23!K100+фев.23!H100-фев.23!G100</f>
        <v>0</v>
      </c>
      <c r="L100" s="67"/>
    </row>
    <row r="101" spans="1:12" s="64" customFormat="1">
      <c r="A101" s="179"/>
      <c r="B101" s="178" t="s">
        <v>97</v>
      </c>
      <c r="C101" s="69"/>
      <c r="D101" s="69"/>
      <c r="E101" s="70">
        <f t="shared" si="3"/>
        <v>0</v>
      </c>
      <c r="F101" s="70">
        <v>6.73</v>
      </c>
      <c r="G101" s="70">
        <f t="shared" si="2"/>
        <v>0</v>
      </c>
      <c r="H101" s="70"/>
      <c r="I101" s="178"/>
      <c r="J101" s="75"/>
      <c r="K101" s="70">
        <f>янв.23!K101+фев.23!H101-фев.23!G101</f>
        <v>0</v>
      </c>
      <c r="L101" s="67"/>
    </row>
    <row r="102" spans="1:12">
      <c r="A102" s="138"/>
      <c r="B102" s="99">
        <v>98</v>
      </c>
      <c r="C102" s="69"/>
      <c r="D102" s="69"/>
      <c r="E102" s="70">
        <f t="shared" si="3"/>
        <v>0</v>
      </c>
      <c r="F102" s="70">
        <v>6.73</v>
      </c>
      <c r="G102" s="70">
        <f t="shared" si="2"/>
        <v>0</v>
      </c>
      <c r="H102" s="70"/>
      <c r="I102" s="168"/>
      <c r="J102" s="75"/>
      <c r="K102" s="17">
        <f>янв.23!K102+фев.23!H102-фев.23!G102</f>
        <v>0</v>
      </c>
      <c r="L102" s="11"/>
    </row>
    <row r="103" spans="1:12">
      <c r="A103" s="138"/>
      <c r="B103" s="99" t="s">
        <v>24</v>
      </c>
      <c r="C103" s="69">
        <v>1388</v>
      </c>
      <c r="D103" s="69">
        <v>1388</v>
      </c>
      <c r="E103" s="70">
        <f t="shared" si="3"/>
        <v>0</v>
      </c>
      <c r="F103" s="70">
        <v>6.73</v>
      </c>
      <c r="G103" s="70">
        <f t="shared" si="2"/>
        <v>0</v>
      </c>
      <c r="H103" s="70"/>
      <c r="I103" s="168"/>
      <c r="J103" s="75"/>
      <c r="K103" s="17">
        <f>янв.23!K103+фев.23!H103-фев.23!G103</f>
        <v>0</v>
      </c>
      <c r="L103" s="11"/>
    </row>
    <row r="104" spans="1:12">
      <c r="A104" s="138"/>
      <c r="B104" s="99">
        <v>100</v>
      </c>
      <c r="C104" s="69"/>
      <c r="D104" s="69"/>
      <c r="E104" s="70">
        <f t="shared" si="3"/>
        <v>0</v>
      </c>
      <c r="F104" s="70">
        <v>6.73</v>
      </c>
      <c r="G104" s="70">
        <f t="shared" si="2"/>
        <v>0</v>
      </c>
      <c r="H104" s="70"/>
      <c r="I104" s="168"/>
      <c r="J104" s="75"/>
      <c r="K104" s="17">
        <f>янв.23!K104+фев.23!H104-фев.23!G104</f>
        <v>0</v>
      </c>
      <c r="L104" s="11"/>
    </row>
    <row r="105" spans="1:12" s="64" customFormat="1">
      <c r="A105" s="162"/>
      <c r="B105" s="161" t="s">
        <v>40</v>
      </c>
      <c r="C105" s="69"/>
      <c r="D105" s="69"/>
      <c r="E105" s="70"/>
      <c r="F105" s="70">
        <v>6.73</v>
      </c>
      <c r="G105" s="70">
        <f t="shared" si="2"/>
        <v>0</v>
      </c>
      <c r="H105" s="70"/>
      <c r="I105" s="168"/>
      <c r="J105" s="75"/>
      <c r="K105" s="70">
        <f>янв.23!K105+фев.23!H105-фев.23!G105</f>
        <v>0</v>
      </c>
      <c r="L105" s="67"/>
    </row>
    <row r="106" spans="1:12">
      <c r="A106" s="138"/>
      <c r="B106" s="99">
        <v>101</v>
      </c>
      <c r="C106" s="69">
        <v>44035</v>
      </c>
      <c r="D106" s="69">
        <v>44916</v>
      </c>
      <c r="E106" s="70">
        <f t="shared" si="3"/>
        <v>881</v>
      </c>
      <c r="F106" s="112">
        <v>4.71</v>
      </c>
      <c r="G106" s="17">
        <f t="shared" si="2"/>
        <v>4149.51</v>
      </c>
      <c r="H106" s="70">
        <v>11000</v>
      </c>
      <c r="I106" s="168">
        <v>311274</v>
      </c>
      <c r="J106" s="75">
        <v>44977</v>
      </c>
      <c r="K106" s="17">
        <f>янв.23!K106+фев.23!H106-фев.23!G106</f>
        <v>7351.9</v>
      </c>
      <c r="L106" s="11"/>
    </row>
    <row r="107" spans="1:12">
      <c r="A107" s="138"/>
      <c r="B107" s="99">
        <v>102</v>
      </c>
      <c r="C107" s="69">
        <v>83943</v>
      </c>
      <c r="D107" s="69">
        <v>85554</v>
      </c>
      <c r="E107" s="70">
        <f t="shared" si="3"/>
        <v>1611</v>
      </c>
      <c r="F107" s="112">
        <v>4.71</v>
      </c>
      <c r="G107" s="17">
        <f t="shared" si="2"/>
        <v>7587.8099999999995</v>
      </c>
      <c r="H107" s="70"/>
      <c r="I107" s="168"/>
      <c r="J107" s="75"/>
      <c r="K107" s="17">
        <f>янв.23!K107+фев.23!H107-фев.23!G107</f>
        <v>-15288.66</v>
      </c>
      <c r="L107" s="11"/>
    </row>
    <row r="108" spans="1:12">
      <c r="A108" s="138"/>
      <c r="B108" s="99">
        <v>103</v>
      </c>
      <c r="C108" s="69">
        <v>21426</v>
      </c>
      <c r="D108" s="69">
        <v>23005</v>
      </c>
      <c r="E108" s="70">
        <f t="shared" si="3"/>
        <v>1579</v>
      </c>
      <c r="F108" s="70">
        <v>6.73</v>
      </c>
      <c r="G108" s="17">
        <f t="shared" si="2"/>
        <v>10626.67</v>
      </c>
      <c r="H108" s="70">
        <v>26011.45</v>
      </c>
      <c r="I108" s="168">
        <v>649875</v>
      </c>
      <c r="J108" s="75">
        <v>44981</v>
      </c>
      <c r="K108" s="17">
        <f>янв.23!K108+фев.23!H108-фев.23!G108</f>
        <v>2241.09</v>
      </c>
      <c r="L108" s="11"/>
    </row>
    <row r="109" spans="1:12">
      <c r="A109" s="138"/>
      <c r="B109" s="99">
        <v>104</v>
      </c>
      <c r="C109" s="69"/>
      <c r="D109" s="69"/>
      <c r="E109" s="70">
        <f t="shared" si="3"/>
        <v>0</v>
      </c>
      <c r="F109" s="70">
        <v>6.73</v>
      </c>
      <c r="G109" s="17">
        <f t="shared" si="2"/>
        <v>0</v>
      </c>
      <c r="H109" s="70"/>
      <c r="I109" s="168"/>
      <c r="J109" s="75"/>
      <c r="K109" s="17">
        <f>янв.23!K109+фев.23!H109-фев.23!G109</f>
        <v>0</v>
      </c>
      <c r="L109" s="11"/>
    </row>
    <row r="110" spans="1:12">
      <c r="A110" s="138"/>
      <c r="B110" s="99">
        <v>105</v>
      </c>
      <c r="C110" s="69">
        <v>529</v>
      </c>
      <c r="D110" s="69">
        <v>529</v>
      </c>
      <c r="E110" s="70">
        <f t="shared" si="3"/>
        <v>0</v>
      </c>
      <c r="F110" s="70">
        <v>6.73</v>
      </c>
      <c r="G110" s="17">
        <f t="shared" si="2"/>
        <v>0</v>
      </c>
      <c r="H110" s="70"/>
      <c r="I110" s="168"/>
      <c r="J110" s="75"/>
      <c r="K110" s="17">
        <f>янв.23!K110+фев.23!H110-фев.23!G110</f>
        <v>0</v>
      </c>
      <c r="L110" s="11"/>
    </row>
    <row r="111" spans="1:12">
      <c r="A111" s="138"/>
      <c r="B111" s="99">
        <v>106</v>
      </c>
      <c r="C111" s="69"/>
      <c r="D111" s="69"/>
      <c r="E111" s="70">
        <f t="shared" si="3"/>
        <v>0</v>
      </c>
      <c r="F111" s="70">
        <v>6.73</v>
      </c>
      <c r="G111" s="17">
        <f t="shared" si="2"/>
        <v>0</v>
      </c>
      <c r="H111" s="70"/>
      <c r="I111" s="168"/>
      <c r="J111" s="75"/>
      <c r="K111" s="17">
        <f>янв.23!K111+фев.23!H111-фев.23!G111</f>
        <v>0</v>
      </c>
      <c r="L111" s="11"/>
    </row>
    <row r="112" spans="1:12">
      <c r="A112" s="138"/>
      <c r="B112" s="99">
        <v>107</v>
      </c>
      <c r="C112" s="69"/>
      <c r="D112" s="69"/>
      <c r="E112" s="70">
        <f t="shared" si="3"/>
        <v>0</v>
      </c>
      <c r="F112" s="70">
        <v>6.73</v>
      </c>
      <c r="G112" s="17">
        <f t="shared" si="2"/>
        <v>0</v>
      </c>
      <c r="H112" s="70"/>
      <c r="I112" s="168"/>
      <c r="J112" s="75"/>
      <c r="K112" s="17">
        <f>янв.23!K112+фев.23!H112-фев.23!G112</f>
        <v>0</v>
      </c>
      <c r="L112" s="11"/>
    </row>
    <row r="113" spans="1:12">
      <c r="A113" s="138"/>
      <c r="B113" s="99">
        <v>108</v>
      </c>
      <c r="C113" s="69"/>
      <c r="D113" s="69"/>
      <c r="E113" s="70">
        <f t="shared" si="3"/>
        <v>0</v>
      </c>
      <c r="F113" s="70">
        <v>6.73</v>
      </c>
      <c r="G113" s="17">
        <f t="shared" si="2"/>
        <v>0</v>
      </c>
      <c r="H113" s="70"/>
      <c r="I113" s="168"/>
      <c r="J113" s="75"/>
      <c r="K113" s="17">
        <f>янв.23!K113+фев.23!H113-фев.23!G113</f>
        <v>0</v>
      </c>
      <c r="L113" s="11"/>
    </row>
    <row r="114" spans="1:12">
      <c r="A114" s="138"/>
      <c r="B114" s="99">
        <v>109</v>
      </c>
      <c r="C114" s="69"/>
      <c r="D114" s="69"/>
      <c r="E114" s="70">
        <f t="shared" si="3"/>
        <v>0</v>
      </c>
      <c r="F114" s="70">
        <v>6.73</v>
      </c>
      <c r="G114" s="17">
        <f t="shared" si="2"/>
        <v>0</v>
      </c>
      <c r="H114" s="70"/>
      <c r="I114" s="168"/>
      <c r="J114" s="75"/>
      <c r="K114" s="17">
        <f>янв.23!K114+фев.23!H114-фев.23!G114</f>
        <v>0</v>
      </c>
      <c r="L114" s="11"/>
    </row>
    <row r="115" spans="1:12">
      <c r="A115" s="140"/>
      <c r="B115" s="99">
        <v>110</v>
      </c>
      <c r="C115" s="69">
        <v>6903</v>
      </c>
      <c r="D115" s="69">
        <v>6903</v>
      </c>
      <c r="E115" s="70">
        <f t="shared" si="3"/>
        <v>0</v>
      </c>
      <c r="F115" s="70">
        <v>6.73</v>
      </c>
      <c r="G115" s="17">
        <f t="shared" si="2"/>
        <v>0</v>
      </c>
      <c r="H115" s="70">
        <v>500</v>
      </c>
      <c r="I115" s="168">
        <v>229503</v>
      </c>
      <c r="J115" s="75">
        <v>44977</v>
      </c>
      <c r="K115" s="17">
        <f>янв.23!K115+фев.23!H115-фев.23!G115</f>
        <v>827</v>
      </c>
      <c r="L115" s="11"/>
    </row>
    <row r="116" spans="1:12">
      <c r="A116" s="138"/>
      <c r="B116" s="99">
        <v>111</v>
      </c>
      <c r="C116" s="69">
        <v>18093</v>
      </c>
      <c r="D116" s="69">
        <v>18115</v>
      </c>
      <c r="E116" s="70">
        <f t="shared" si="3"/>
        <v>22</v>
      </c>
      <c r="F116" s="70">
        <v>6.73</v>
      </c>
      <c r="G116" s="17">
        <f t="shared" si="2"/>
        <v>148.06</v>
      </c>
      <c r="H116" s="70"/>
      <c r="I116" s="168"/>
      <c r="J116" s="75"/>
      <c r="K116" s="17">
        <f>янв.23!K116+фев.23!H116-фев.23!G116</f>
        <v>-329.77</v>
      </c>
      <c r="L116" s="11"/>
    </row>
    <row r="117" spans="1:12">
      <c r="A117" s="138"/>
      <c r="B117" s="99">
        <v>112</v>
      </c>
      <c r="C117" s="69">
        <v>6655</v>
      </c>
      <c r="D117" s="69">
        <v>6655</v>
      </c>
      <c r="E117" s="70">
        <f t="shared" si="3"/>
        <v>0</v>
      </c>
      <c r="F117" s="70">
        <v>6.73</v>
      </c>
      <c r="G117" s="17">
        <f t="shared" si="2"/>
        <v>0</v>
      </c>
      <c r="H117" s="70"/>
      <c r="I117" s="168"/>
      <c r="J117" s="75"/>
      <c r="K117" s="17">
        <f>янв.23!K117+фев.23!H117-фев.23!G117</f>
        <v>0</v>
      </c>
      <c r="L117" s="11"/>
    </row>
    <row r="118" spans="1:12">
      <c r="A118" s="138"/>
      <c r="B118" s="99">
        <v>113</v>
      </c>
      <c r="C118" s="69">
        <v>1521</v>
      </c>
      <c r="D118" s="69">
        <v>1526</v>
      </c>
      <c r="E118" s="70">
        <f t="shared" si="3"/>
        <v>5</v>
      </c>
      <c r="F118" s="70">
        <v>6.73</v>
      </c>
      <c r="G118" s="17">
        <f t="shared" si="2"/>
        <v>33.650000000000006</v>
      </c>
      <c r="H118" s="70"/>
      <c r="I118" s="168"/>
      <c r="J118" s="75"/>
      <c r="K118" s="17">
        <f>янв.23!K118+фев.23!H118-фев.23!G118</f>
        <v>-80.760000000000005</v>
      </c>
      <c r="L118" s="11"/>
    </row>
    <row r="119" spans="1:12">
      <c r="A119" s="138"/>
      <c r="B119" s="99">
        <v>114</v>
      </c>
      <c r="C119" s="69"/>
      <c r="D119" s="69"/>
      <c r="E119" s="70">
        <f t="shared" si="3"/>
        <v>0</v>
      </c>
      <c r="F119" s="70">
        <v>6.73</v>
      </c>
      <c r="G119" s="17">
        <f t="shared" si="2"/>
        <v>0</v>
      </c>
      <c r="H119" s="70"/>
      <c r="I119" s="168"/>
      <c r="J119" s="75"/>
      <c r="K119" s="17">
        <f>янв.23!K119+фев.23!H119-фев.23!G119</f>
        <v>0</v>
      </c>
      <c r="L119" s="11"/>
    </row>
    <row r="120" spans="1:12">
      <c r="A120" s="22"/>
      <c r="B120" s="99">
        <v>116</v>
      </c>
      <c r="C120" s="69">
        <v>115415</v>
      </c>
      <c r="D120" s="69">
        <v>116887</v>
      </c>
      <c r="E120" s="70">
        <f t="shared" si="3"/>
        <v>1472</v>
      </c>
      <c r="F120" s="112">
        <v>4.71</v>
      </c>
      <c r="G120" s="17">
        <f t="shared" si="2"/>
        <v>6933.12</v>
      </c>
      <c r="H120" s="70"/>
      <c r="I120" s="168"/>
      <c r="J120" s="75"/>
      <c r="K120" s="17">
        <f>янв.23!K120+фев.23!H120-фев.23!G120</f>
        <v>-16423.77</v>
      </c>
      <c r="L120" s="11">
        <v>14954132</v>
      </c>
    </row>
    <row r="121" spans="1:12">
      <c r="A121" s="138"/>
      <c r="B121" s="99">
        <v>117</v>
      </c>
      <c r="C121" s="69">
        <v>35452</v>
      </c>
      <c r="D121" s="69">
        <v>36119</v>
      </c>
      <c r="E121" s="70">
        <f t="shared" si="3"/>
        <v>667</v>
      </c>
      <c r="F121" s="70">
        <v>6.73</v>
      </c>
      <c r="G121" s="17">
        <f t="shared" si="2"/>
        <v>4488.91</v>
      </c>
      <c r="H121" s="70"/>
      <c r="I121" s="168"/>
      <c r="J121" s="75"/>
      <c r="K121" s="17">
        <f>янв.23!K121+фев.23!H121-фев.23!G121</f>
        <v>-11023.740000000002</v>
      </c>
      <c r="L121" s="11"/>
    </row>
    <row r="122" spans="1:12">
      <c r="A122" s="138"/>
      <c r="B122" s="99">
        <v>118</v>
      </c>
      <c r="C122" s="69">
        <v>21453</v>
      </c>
      <c r="D122" s="69">
        <v>22476</v>
      </c>
      <c r="E122" s="70">
        <f t="shared" si="3"/>
        <v>1023</v>
      </c>
      <c r="F122" s="70">
        <v>6.73</v>
      </c>
      <c r="G122" s="17">
        <f t="shared" si="2"/>
        <v>6884.7900000000009</v>
      </c>
      <c r="H122" s="70"/>
      <c r="I122" s="168"/>
      <c r="J122" s="75"/>
      <c r="K122" s="17">
        <f>янв.23!K122+фев.23!H122-фев.23!G122</f>
        <v>-18386.36</v>
      </c>
      <c r="L122" s="11"/>
    </row>
    <row r="123" spans="1:12">
      <c r="A123" s="138"/>
      <c r="B123" s="99">
        <v>120</v>
      </c>
      <c r="C123" s="69">
        <v>730</v>
      </c>
      <c r="D123" s="69">
        <v>730</v>
      </c>
      <c r="E123" s="70">
        <f t="shared" si="3"/>
        <v>0</v>
      </c>
      <c r="F123" s="70">
        <v>6.73</v>
      </c>
      <c r="G123" s="17">
        <f t="shared" si="2"/>
        <v>0</v>
      </c>
      <c r="H123" s="70"/>
      <c r="I123" s="168"/>
      <c r="J123" s="75"/>
      <c r="K123" s="17">
        <f>янв.23!K123+фев.23!H123-фев.23!G123</f>
        <v>0</v>
      </c>
      <c r="L123" s="11"/>
    </row>
    <row r="124" spans="1:12">
      <c r="A124" s="138"/>
      <c r="B124" s="99">
        <v>121</v>
      </c>
      <c r="C124" s="69"/>
      <c r="D124" s="69"/>
      <c r="E124" s="70">
        <f t="shared" si="3"/>
        <v>0</v>
      </c>
      <c r="F124" s="70">
        <v>6.73</v>
      </c>
      <c r="G124" s="17">
        <f t="shared" si="2"/>
        <v>0</v>
      </c>
      <c r="H124" s="70"/>
      <c r="I124" s="168"/>
      <c r="J124" s="75"/>
      <c r="K124" s="17">
        <f>янв.23!K124+фев.23!H124-фев.23!G124</f>
        <v>0</v>
      </c>
      <c r="L124" s="11"/>
    </row>
    <row r="125" spans="1:12">
      <c r="A125" s="138"/>
      <c r="B125" s="99">
        <v>122</v>
      </c>
      <c r="C125" s="69"/>
      <c r="D125" s="69"/>
      <c r="E125" s="70">
        <f t="shared" si="3"/>
        <v>0</v>
      </c>
      <c r="F125" s="70">
        <v>6.73</v>
      </c>
      <c r="G125" s="17">
        <f t="shared" si="2"/>
        <v>0</v>
      </c>
      <c r="H125" s="70"/>
      <c r="I125" s="168"/>
      <c r="J125" s="75"/>
      <c r="K125" s="17">
        <f>янв.23!K125+фев.23!H125-фев.23!G125</f>
        <v>0</v>
      </c>
      <c r="L125" s="11"/>
    </row>
    <row r="126" spans="1:12">
      <c r="A126" s="138"/>
      <c r="B126" s="99">
        <v>123</v>
      </c>
      <c r="C126" s="69"/>
      <c r="D126" s="69"/>
      <c r="E126" s="70">
        <f t="shared" si="3"/>
        <v>0</v>
      </c>
      <c r="F126" s="70">
        <v>6.73</v>
      </c>
      <c r="G126" s="17">
        <f t="shared" si="2"/>
        <v>0</v>
      </c>
      <c r="H126" s="70"/>
      <c r="I126" s="168"/>
      <c r="J126" s="75"/>
      <c r="K126" s="17">
        <f>янв.23!K126+фев.23!H126-фев.23!G126</f>
        <v>0</v>
      </c>
      <c r="L126" s="11"/>
    </row>
    <row r="127" spans="1:12">
      <c r="A127" s="138"/>
      <c r="B127" s="99">
        <v>124</v>
      </c>
      <c r="C127" s="69"/>
      <c r="D127" s="69"/>
      <c r="E127" s="70">
        <f t="shared" si="3"/>
        <v>0</v>
      </c>
      <c r="F127" s="70">
        <v>6.73</v>
      </c>
      <c r="G127" s="17">
        <f t="shared" si="2"/>
        <v>0</v>
      </c>
      <c r="H127" s="70"/>
      <c r="I127" s="168"/>
      <c r="J127" s="75"/>
      <c r="K127" s="17">
        <f>янв.23!K127+фев.23!H127-фев.23!G127</f>
        <v>0</v>
      </c>
      <c r="L127" s="11"/>
    </row>
    <row r="128" spans="1:12">
      <c r="A128" s="25"/>
      <c r="B128" s="99">
        <v>125</v>
      </c>
      <c r="C128" s="69">
        <v>901</v>
      </c>
      <c r="D128" s="69">
        <v>901</v>
      </c>
      <c r="E128" s="70">
        <f t="shared" si="3"/>
        <v>0</v>
      </c>
      <c r="F128" s="70">
        <v>6.73</v>
      </c>
      <c r="G128" s="17">
        <f t="shared" si="2"/>
        <v>0</v>
      </c>
      <c r="H128" s="70"/>
      <c r="I128" s="168"/>
      <c r="J128" s="75"/>
      <c r="K128" s="17">
        <f>янв.23!K128+фев.23!H128-фев.23!G128</f>
        <v>0</v>
      </c>
      <c r="L128" s="11"/>
    </row>
    <row r="129" spans="1:12">
      <c r="A129" s="138"/>
      <c r="B129" s="99">
        <v>126</v>
      </c>
      <c r="C129" s="69"/>
      <c r="D129" s="69"/>
      <c r="E129" s="70">
        <f t="shared" si="3"/>
        <v>0</v>
      </c>
      <c r="F129" s="70">
        <v>6.73</v>
      </c>
      <c r="G129" s="17">
        <f t="shared" si="2"/>
        <v>0</v>
      </c>
      <c r="H129" s="70"/>
      <c r="I129" s="168"/>
      <c r="J129" s="75"/>
      <c r="K129" s="17">
        <f>янв.23!K129+фев.23!H129-фев.23!G129</f>
        <v>0</v>
      </c>
      <c r="L129" s="11"/>
    </row>
    <row r="130" spans="1:12">
      <c r="A130" s="138"/>
      <c r="B130" s="124" t="s">
        <v>30</v>
      </c>
      <c r="C130" s="69">
        <v>14580</v>
      </c>
      <c r="D130" s="69">
        <v>15344</v>
      </c>
      <c r="E130" s="70">
        <f t="shared" si="3"/>
        <v>764</v>
      </c>
      <c r="F130" s="112">
        <v>4.71</v>
      </c>
      <c r="G130" s="17">
        <f t="shared" si="2"/>
        <v>3598.44</v>
      </c>
      <c r="H130" s="70"/>
      <c r="I130" s="168"/>
      <c r="J130" s="75"/>
      <c r="K130" s="17">
        <f>янв.23!K130+фев.23!H130-фев.23!G130</f>
        <v>-2925.4500000000003</v>
      </c>
      <c r="L130" s="11"/>
    </row>
    <row r="131" spans="1:12">
      <c r="A131" s="138"/>
      <c r="B131" s="124" t="s">
        <v>23</v>
      </c>
      <c r="C131" s="69">
        <v>7698</v>
      </c>
      <c r="D131" s="69">
        <v>7698</v>
      </c>
      <c r="E131" s="70">
        <f t="shared" si="3"/>
        <v>0</v>
      </c>
      <c r="F131" s="112">
        <v>4.71</v>
      </c>
      <c r="G131" s="17">
        <f t="shared" si="2"/>
        <v>0</v>
      </c>
      <c r="H131" s="70"/>
      <c r="I131" s="168"/>
      <c r="J131" s="75"/>
      <c r="K131" s="17">
        <f>янв.23!K131+фев.23!H131-фев.23!G131</f>
        <v>-4.71</v>
      </c>
      <c r="L131" s="11"/>
    </row>
    <row r="132" spans="1:12">
      <c r="A132" s="138"/>
      <c r="B132" s="124">
        <v>129</v>
      </c>
      <c r="C132" s="69">
        <v>5660</v>
      </c>
      <c r="D132" s="69">
        <v>5660</v>
      </c>
      <c r="E132" s="70">
        <f t="shared" si="3"/>
        <v>0</v>
      </c>
      <c r="F132" s="70">
        <v>6.73</v>
      </c>
      <c r="G132" s="17">
        <f t="shared" si="2"/>
        <v>0</v>
      </c>
      <c r="H132" s="70"/>
      <c r="I132" s="168"/>
      <c r="J132" s="75"/>
      <c r="K132" s="17">
        <f>янв.23!K132+фев.23!H132-фев.23!G132</f>
        <v>0</v>
      </c>
      <c r="L132" s="11"/>
    </row>
    <row r="133" spans="1:12">
      <c r="A133" s="138"/>
      <c r="B133" s="99">
        <v>130</v>
      </c>
      <c r="C133" s="69"/>
      <c r="D133" s="69"/>
      <c r="E133" s="70">
        <f t="shared" si="3"/>
        <v>0</v>
      </c>
      <c r="F133" s="70">
        <v>6.73</v>
      </c>
      <c r="G133" s="17">
        <f t="shared" si="2"/>
        <v>0</v>
      </c>
      <c r="H133" s="70"/>
      <c r="I133" s="168"/>
      <c r="J133" s="75"/>
      <c r="K133" s="17">
        <f>янв.23!K133+фев.23!H133-фев.23!G133</f>
        <v>0</v>
      </c>
      <c r="L133" s="11"/>
    </row>
    <row r="134" spans="1:12">
      <c r="A134" s="138"/>
      <c r="B134" s="99">
        <v>131</v>
      </c>
      <c r="C134" s="69"/>
      <c r="D134" s="69"/>
      <c r="E134" s="70">
        <f t="shared" si="3"/>
        <v>0</v>
      </c>
      <c r="F134" s="70">
        <v>6.73</v>
      </c>
      <c r="G134" s="17">
        <f t="shared" si="2"/>
        <v>0</v>
      </c>
      <c r="H134" s="70"/>
      <c r="I134" s="168"/>
      <c r="J134" s="75"/>
      <c r="K134" s="17">
        <f>янв.23!K134+фев.23!H134-фев.23!G134</f>
        <v>0</v>
      </c>
      <c r="L134" s="11"/>
    </row>
    <row r="135" spans="1:12">
      <c r="A135" s="138"/>
      <c r="B135" s="99">
        <v>132</v>
      </c>
      <c r="C135" s="69"/>
      <c r="D135" s="69"/>
      <c r="E135" s="70">
        <f t="shared" si="3"/>
        <v>0</v>
      </c>
      <c r="F135" s="70">
        <v>6.73</v>
      </c>
      <c r="G135" s="17">
        <f t="shared" si="2"/>
        <v>0</v>
      </c>
      <c r="H135" s="70"/>
      <c r="I135" s="168"/>
      <c r="J135" s="75"/>
      <c r="K135" s="17">
        <f>янв.23!K135+фев.23!H135-фев.23!G135</f>
        <v>0</v>
      </c>
      <c r="L135" s="11"/>
    </row>
    <row r="136" spans="1:12">
      <c r="A136" s="138"/>
      <c r="B136" s="99">
        <v>133</v>
      </c>
      <c r="C136" s="69"/>
      <c r="D136" s="69"/>
      <c r="E136" s="70">
        <f t="shared" si="3"/>
        <v>0</v>
      </c>
      <c r="F136" s="70">
        <v>6.73</v>
      </c>
      <c r="G136" s="17">
        <f t="shared" si="2"/>
        <v>0</v>
      </c>
      <c r="H136" s="70"/>
      <c r="I136" s="168"/>
      <c r="J136" s="75"/>
      <c r="K136" s="17">
        <f>янв.23!K136+фев.23!H136-фев.23!G136</f>
        <v>0</v>
      </c>
      <c r="L136" s="11"/>
    </row>
    <row r="137" spans="1:12">
      <c r="A137" s="138"/>
      <c r="B137" s="99">
        <v>134</v>
      </c>
      <c r="C137" s="69"/>
      <c r="D137" s="69"/>
      <c r="E137" s="70">
        <f t="shared" si="3"/>
        <v>0</v>
      </c>
      <c r="F137" s="70">
        <v>6.73</v>
      </c>
      <c r="G137" s="17">
        <f t="shared" si="2"/>
        <v>0</v>
      </c>
      <c r="H137" s="70"/>
      <c r="I137" s="168"/>
      <c r="J137" s="75"/>
      <c r="K137" s="17">
        <f>янв.23!K137+фев.23!H137-фев.23!G137</f>
        <v>0</v>
      </c>
      <c r="L137" s="11"/>
    </row>
    <row r="138" spans="1:12">
      <c r="A138" s="138"/>
      <c r="B138" s="99">
        <v>135</v>
      </c>
      <c r="C138" s="69">
        <v>39588</v>
      </c>
      <c r="D138" s="69">
        <v>40341</v>
      </c>
      <c r="E138" s="70">
        <f t="shared" si="3"/>
        <v>753</v>
      </c>
      <c r="F138" s="112">
        <v>4.71</v>
      </c>
      <c r="G138" s="17">
        <f t="shared" si="2"/>
        <v>3546.63</v>
      </c>
      <c r="H138" s="70"/>
      <c r="I138" s="168"/>
      <c r="J138" s="75"/>
      <c r="K138" s="17">
        <f>янв.23!K138+фев.23!H138-фев.23!G138</f>
        <v>-12330.779999999999</v>
      </c>
      <c r="L138" s="11"/>
    </row>
    <row r="139" spans="1:12">
      <c r="A139" s="138"/>
      <c r="B139" s="99">
        <v>136</v>
      </c>
      <c r="C139" s="69"/>
      <c r="D139" s="69"/>
      <c r="E139" s="70">
        <f t="shared" si="3"/>
        <v>0</v>
      </c>
      <c r="F139" s="70">
        <v>6.73</v>
      </c>
      <c r="G139" s="17">
        <f t="shared" ref="G139:G202" si="4">F139*E139</f>
        <v>0</v>
      </c>
      <c r="H139" s="70"/>
      <c r="I139" s="168"/>
      <c r="J139" s="75"/>
      <c r="K139" s="17">
        <f>янв.23!K139+фев.23!H139-фев.23!G139</f>
        <v>0</v>
      </c>
      <c r="L139" s="11"/>
    </row>
    <row r="140" spans="1:12">
      <c r="A140" s="138"/>
      <c r="B140" s="99">
        <v>137</v>
      </c>
      <c r="C140" s="69">
        <v>980</v>
      </c>
      <c r="D140" s="69">
        <v>980</v>
      </c>
      <c r="E140" s="70">
        <f t="shared" si="3"/>
        <v>0</v>
      </c>
      <c r="F140" s="70">
        <v>6.73</v>
      </c>
      <c r="G140" s="17">
        <f t="shared" si="4"/>
        <v>0</v>
      </c>
      <c r="H140" s="70"/>
      <c r="I140" s="168"/>
      <c r="J140" s="75"/>
      <c r="K140" s="17">
        <f>янв.23!K140+фев.23!H140-фев.23!G140</f>
        <v>0</v>
      </c>
      <c r="L140" s="11"/>
    </row>
    <row r="141" spans="1:12">
      <c r="A141" s="22"/>
      <c r="B141" s="99">
        <v>138</v>
      </c>
      <c r="C141" s="69">
        <v>44610</v>
      </c>
      <c r="D141" s="69">
        <v>45457</v>
      </c>
      <c r="E141" s="70">
        <f t="shared" ref="E141:E204" si="5">D141-C141</f>
        <v>847</v>
      </c>
      <c r="F141" s="112">
        <v>4.71</v>
      </c>
      <c r="G141" s="17">
        <f t="shared" si="4"/>
        <v>3989.37</v>
      </c>
      <c r="H141" s="70"/>
      <c r="I141" s="168"/>
      <c r="J141" s="75"/>
      <c r="K141" s="17">
        <f>янв.23!K141+фев.23!H141-фев.23!G141</f>
        <v>4305.0700000000006</v>
      </c>
      <c r="L141" s="11">
        <v>14957047</v>
      </c>
    </row>
    <row r="142" spans="1:12">
      <c r="A142" s="22"/>
      <c r="B142" s="99">
        <v>139</v>
      </c>
      <c r="C142" s="69"/>
      <c r="D142" s="69"/>
      <c r="E142" s="70">
        <f t="shared" si="5"/>
        <v>0</v>
      </c>
      <c r="F142" s="70">
        <v>6.73</v>
      </c>
      <c r="G142" s="17">
        <f t="shared" si="4"/>
        <v>0</v>
      </c>
      <c r="H142" s="70"/>
      <c r="I142" s="168"/>
      <c r="J142" s="75"/>
      <c r="K142" s="17">
        <f>янв.23!K142+фев.23!H142-фев.23!G142</f>
        <v>0</v>
      </c>
      <c r="L142" s="11"/>
    </row>
    <row r="143" spans="1:12">
      <c r="A143" s="138"/>
      <c r="B143" s="99">
        <v>140</v>
      </c>
      <c r="C143" s="69">
        <v>4365</v>
      </c>
      <c r="D143" s="69">
        <v>4365</v>
      </c>
      <c r="E143" s="70">
        <f t="shared" si="5"/>
        <v>0</v>
      </c>
      <c r="F143" s="112">
        <v>4.71</v>
      </c>
      <c r="G143" s="17">
        <f t="shared" si="4"/>
        <v>0</v>
      </c>
      <c r="H143" s="70"/>
      <c r="I143" s="168"/>
      <c r="J143" s="75"/>
      <c r="K143" s="17">
        <f>янв.23!K143+фев.23!H143-фев.23!G143</f>
        <v>0</v>
      </c>
      <c r="L143" s="11"/>
    </row>
    <row r="144" spans="1:12">
      <c r="A144" s="138"/>
      <c r="B144" s="99">
        <v>141</v>
      </c>
      <c r="C144" s="69">
        <v>104</v>
      </c>
      <c r="D144" s="69">
        <v>140</v>
      </c>
      <c r="E144" s="70">
        <f t="shared" si="5"/>
        <v>36</v>
      </c>
      <c r="F144" s="70">
        <v>6.73</v>
      </c>
      <c r="G144" s="17">
        <f t="shared" si="4"/>
        <v>242.28000000000003</v>
      </c>
      <c r="H144" s="70"/>
      <c r="I144" s="168"/>
      <c r="J144" s="75"/>
      <c r="K144" s="17">
        <f>янв.23!K144+фев.23!H144-фев.23!G144</f>
        <v>-935.47</v>
      </c>
      <c r="L144" s="11"/>
    </row>
    <row r="145" spans="1:12">
      <c r="A145" s="138"/>
      <c r="B145" s="99">
        <v>142</v>
      </c>
      <c r="C145" s="69"/>
      <c r="D145" s="69"/>
      <c r="E145" s="70">
        <f t="shared" si="5"/>
        <v>0</v>
      </c>
      <c r="F145" s="70">
        <v>6.73</v>
      </c>
      <c r="G145" s="17">
        <f t="shared" si="4"/>
        <v>0</v>
      </c>
      <c r="H145" s="70"/>
      <c r="I145" s="168"/>
      <c r="J145" s="75"/>
      <c r="K145" s="17">
        <f>янв.23!K145+фев.23!H145-фев.23!G145</f>
        <v>0</v>
      </c>
      <c r="L145" s="11"/>
    </row>
    <row r="146" spans="1:12">
      <c r="A146" s="138"/>
      <c r="B146" s="99">
        <v>143</v>
      </c>
      <c r="C146" s="69">
        <v>5587</v>
      </c>
      <c r="D146" s="69">
        <v>5587</v>
      </c>
      <c r="E146" s="70">
        <f t="shared" si="5"/>
        <v>0</v>
      </c>
      <c r="F146" s="112">
        <v>4.71</v>
      </c>
      <c r="G146" s="17">
        <f t="shared" si="4"/>
        <v>0</v>
      </c>
      <c r="H146" s="70"/>
      <c r="I146" s="168"/>
      <c r="J146" s="75"/>
      <c r="K146" s="17">
        <f>янв.23!K146+фев.23!H146-фев.23!G146</f>
        <v>0</v>
      </c>
      <c r="L146" s="11"/>
    </row>
    <row r="147" spans="1:12">
      <c r="A147" s="138"/>
      <c r="B147" s="99">
        <v>144</v>
      </c>
      <c r="C147" s="69">
        <v>3218</v>
      </c>
      <c r="D147" s="69">
        <v>3218</v>
      </c>
      <c r="E147" s="70">
        <f t="shared" si="5"/>
        <v>0</v>
      </c>
      <c r="F147" s="70">
        <v>6.73</v>
      </c>
      <c r="G147" s="17">
        <f t="shared" si="4"/>
        <v>0</v>
      </c>
      <c r="H147" s="70"/>
      <c r="I147" s="168"/>
      <c r="J147" s="75"/>
      <c r="K147" s="17">
        <f>янв.23!K147+фев.23!H147-фев.23!G147</f>
        <v>0</v>
      </c>
      <c r="L147" s="11"/>
    </row>
    <row r="148" spans="1:12">
      <c r="A148" s="138"/>
      <c r="B148" s="99">
        <v>145</v>
      </c>
      <c r="C148" s="69"/>
      <c r="D148" s="69"/>
      <c r="E148" s="70">
        <f t="shared" si="5"/>
        <v>0</v>
      </c>
      <c r="F148" s="70">
        <v>6.73</v>
      </c>
      <c r="G148" s="17">
        <f t="shared" si="4"/>
        <v>0</v>
      </c>
      <c r="H148" s="70"/>
      <c r="I148" s="168"/>
      <c r="J148" s="75"/>
      <c r="K148" s="17">
        <f>янв.23!K148+фев.23!H148-фев.23!G148</f>
        <v>0</v>
      </c>
      <c r="L148" s="11"/>
    </row>
    <row r="149" spans="1:12">
      <c r="A149" s="138"/>
      <c r="B149" s="99">
        <v>146</v>
      </c>
      <c r="C149" s="69"/>
      <c r="D149" s="69"/>
      <c r="E149" s="70">
        <f t="shared" si="5"/>
        <v>0</v>
      </c>
      <c r="F149" s="70">
        <v>6.73</v>
      </c>
      <c r="G149" s="17">
        <f t="shared" si="4"/>
        <v>0</v>
      </c>
      <c r="H149" s="70"/>
      <c r="I149" s="168"/>
      <c r="J149" s="75"/>
      <c r="K149" s="17">
        <f>янв.23!K149+фев.23!H149-фев.23!G149</f>
        <v>0</v>
      </c>
      <c r="L149" s="11"/>
    </row>
    <row r="150" spans="1:12">
      <c r="A150" s="138"/>
      <c r="B150" s="99">
        <v>147</v>
      </c>
      <c r="C150" s="69">
        <v>287</v>
      </c>
      <c r="D150" s="69">
        <v>287</v>
      </c>
      <c r="E150" s="70">
        <f t="shared" si="5"/>
        <v>0</v>
      </c>
      <c r="F150" s="70">
        <v>6.73</v>
      </c>
      <c r="G150" s="17">
        <f t="shared" si="4"/>
        <v>0</v>
      </c>
      <c r="H150" s="70"/>
      <c r="I150" s="168"/>
      <c r="J150" s="75"/>
      <c r="K150" s="17">
        <f>янв.23!K150+фев.23!H150-фев.23!G150</f>
        <v>0</v>
      </c>
      <c r="L150" s="11"/>
    </row>
    <row r="151" spans="1:12">
      <c r="A151" s="138"/>
      <c r="B151" s="147" t="s">
        <v>32</v>
      </c>
      <c r="C151" s="69">
        <v>22425</v>
      </c>
      <c r="D151" s="69">
        <v>22427</v>
      </c>
      <c r="E151" s="70">
        <f t="shared" si="5"/>
        <v>2</v>
      </c>
      <c r="F151" s="70">
        <v>6.73</v>
      </c>
      <c r="G151" s="17">
        <f t="shared" si="4"/>
        <v>13.46</v>
      </c>
      <c r="H151" s="70">
        <v>13000</v>
      </c>
      <c r="I151" s="168">
        <v>382938</v>
      </c>
      <c r="J151" s="75">
        <v>44971</v>
      </c>
      <c r="K151" s="17">
        <f>янв.23!K151+фев.23!H151-фев.23!G151</f>
        <v>12966.35</v>
      </c>
      <c r="L151" s="11"/>
    </row>
    <row r="152" spans="1:12">
      <c r="A152" s="138"/>
      <c r="B152" s="99">
        <v>149</v>
      </c>
      <c r="C152" s="69">
        <v>360</v>
      </c>
      <c r="D152" s="69">
        <v>360</v>
      </c>
      <c r="E152" s="70">
        <f t="shared" si="5"/>
        <v>0</v>
      </c>
      <c r="F152" s="70">
        <v>6.73</v>
      </c>
      <c r="G152" s="17">
        <f t="shared" si="4"/>
        <v>0</v>
      </c>
      <c r="H152" s="70"/>
      <c r="I152" s="168"/>
      <c r="J152" s="75"/>
      <c r="K152" s="17">
        <f>янв.23!K152+фев.23!H152-фев.23!G152</f>
        <v>0</v>
      </c>
      <c r="L152" s="11"/>
    </row>
    <row r="153" spans="1:12">
      <c r="A153" s="138"/>
      <c r="B153" s="99">
        <v>150</v>
      </c>
      <c r="C153" s="69">
        <v>10383</v>
      </c>
      <c r="D153" s="69">
        <v>10383</v>
      </c>
      <c r="E153" s="70">
        <f t="shared" si="5"/>
        <v>0</v>
      </c>
      <c r="F153" s="70">
        <v>6.73</v>
      </c>
      <c r="G153" s="17">
        <f t="shared" si="4"/>
        <v>0</v>
      </c>
      <c r="H153" s="70"/>
      <c r="I153" s="168"/>
      <c r="J153" s="75"/>
      <c r="K153" s="17">
        <f>янв.23!K153+фев.23!H153-фев.23!G153</f>
        <v>0</v>
      </c>
      <c r="L153" s="11"/>
    </row>
    <row r="154" spans="1:12">
      <c r="A154" s="26"/>
      <c r="B154" s="99">
        <v>151</v>
      </c>
      <c r="C154" s="69"/>
      <c r="D154" s="69"/>
      <c r="E154" s="70">
        <f t="shared" si="5"/>
        <v>0</v>
      </c>
      <c r="F154" s="70">
        <v>6.73</v>
      </c>
      <c r="G154" s="17">
        <f t="shared" si="4"/>
        <v>0</v>
      </c>
      <c r="H154" s="70"/>
      <c r="I154" s="168"/>
      <c r="J154" s="75"/>
      <c r="K154" s="17">
        <f>янв.23!K154+фев.23!H154-фев.23!G154</f>
        <v>0</v>
      </c>
      <c r="L154" s="11"/>
    </row>
    <row r="155" spans="1:12">
      <c r="A155" s="138"/>
      <c r="B155" s="99">
        <v>152</v>
      </c>
      <c r="C155" s="69">
        <v>360</v>
      </c>
      <c r="D155" s="69">
        <v>360</v>
      </c>
      <c r="E155" s="70">
        <f t="shared" si="5"/>
        <v>0</v>
      </c>
      <c r="F155" s="70">
        <v>6.73</v>
      </c>
      <c r="G155" s="17">
        <f t="shared" si="4"/>
        <v>0</v>
      </c>
      <c r="H155" s="70"/>
      <c r="I155" s="168"/>
      <c r="J155" s="75"/>
      <c r="K155" s="17">
        <f>янв.23!K155+фев.23!H155-фев.23!G155</f>
        <v>0</v>
      </c>
      <c r="L155" s="11"/>
    </row>
    <row r="156" spans="1:12">
      <c r="A156" s="138"/>
      <c r="B156" s="99">
        <v>153</v>
      </c>
      <c r="C156" s="69">
        <v>10383</v>
      </c>
      <c r="D156" s="69">
        <v>10970</v>
      </c>
      <c r="E156" s="70">
        <f t="shared" si="5"/>
        <v>587</v>
      </c>
      <c r="F156" s="70">
        <v>6.73</v>
      </c>
      <c r="G156" s="17">
        <f t="shared" si="4"/>
        <v>3950.51</v>
      </c>
      <c r="H156" s="70"/>
      <c r="I156" s="168"/>
      <c r="J156" s="75"/>
      <c r="K156" s="17">
        <f>янв.23!K156+фев.23!H156-фев.23!G156</f>
        <v>-13345.59</v>
      </c>
      <c r="L156" s="11"/>
    </row>
    <row r="157" spans="1:12">
      <c r="A157" s="138"/>
      <c r="B157" s="99">
        <v>154</v>
      </c>
      <c r="C157" s="69"/>
      <c r="D157" s="69"/>
      <c r="E157" s="70">
        <f t="shared" si="5"/>
        <v>0</v>
      </c>
      <c r="F157" s="70">
        <v>6.73</v>
      </c>
      <c r="G157" s="17">
        <f t="shared" si="4"/>
        <v>0</v>
      </c>
      <c r="H157" s="70"/>
      <c r="I157" s="168"/>
      <c r="J157" s="75"/>
      <c r="K157" s="17">
        <f>янв.23!K157+фев.23!H157-фев.23!G157</f>
        <v>0</v>
      </c>
      <c r="L157" s="11"/>
    </row>
    <row r="158" spans="1:12">
      <c r="A158" s="138"/>
      <c r="B158" s="99">
        <v>155</v>
      </c>
      <c r="C158" s="69">
        <v>1342</v>
      </c>
      <c r="D158" s="69">
        <v>1342</v>
      </c>
      <c r="E158" s="70">
        <f t="shared" si="5"/>
        <v>0</v>
      </c>
      <c r="F158" s="70">
        <v>6.73</v>
      </c>
      <c r="G158" s="17">
        <f t="shared" si="4"/>
        <v>0</v>
      </c>
      <c r="H158" s="70"/>
      <c r="I158" s="168"/>
      <c r="J158" s="75"/>
      <c r="K158" s="17">
        <f>янв.23!K158+фев.23!H158-фев.23!G158</f>
        <v>0</v>
      </c>
      <c r="L158" s="11"/>
    </row>
    <row r="159" spans="1:12">
      <c r="A159" s="138"/>
      <c r="B159" s="99">
        <v>156</v>
      </c>
      <c r="C159" s="69">
        <v>20086</v>
      </c>
      <c r="D159" s="69">
        <v>21380</v>
      </c>
      <c r="E159" s="70">
        <f t="shared" si="5"/>
        <v>1294</v>
      </c>
      <c r="F159" s="112">
        <v>4.71</v>
      </c>
      <c r="G159" s="17">
        <f t="shared" si="4"/>
        <v>6094.74</v>
      </c>
      <c r="H159" s="70">
        <v>10000</v>
      </c>
      <c r="I159" s="168">
        <v>53640</v>
      </c>
      <c r="J159" s="75">
        <v>44972</v>
      </c>
      <c r="K159" s="17">
        <f>янв.23!K159+фев.23!H159-фев.23!G159</f>
        <v>-3724.9399999999996</v>
      </c>
      <c r="L159" s="11"/>
    </row>
    <row r="160" spans="1:12">
      <c r="A160" s="138"/>
      <c r="B160" s="99">
        <v>157</v>
      </c>
      <c r="C160" s="69">
        <v>6684</v>
      </c>
      <c r="D160" s="69">
        <v>6729</v>
      </c>
      <c r="E160" s="70">
        <f t="shared" si="5"/>
        <v>45</v>
      </c>
      <c r="F160" s="112">
        <v>4.71</v>
      </c>
      <c r="G160" s="17">
        <f t="shared" si="4"/>
        <v>211.95</v>
      </c>
      <c r="H160" s="70">
        <v>2000</v>
      </c>
      <c r="I160" s="168">
        <v>741843.82752199995</v>
      </c>
      <c r="J160" s="75" t="s">
        <v>79</v>
      </c>
      <c r="K160" s="17">
        <f>янв.23!K160+фев.23!H160-фев.23!G160</f>
        <v>1750.37</v>
      </c>
      <c r="L160" s="11"/>
    </row>
    <row r="161" spans="1:12">
      <c r="A161" s="138"/>
      <c r="B161" s="99">
        <v>158</v>
      </c>
      <c r="C161" s="69">
        <v>46</v>
      </c>
      <c r="D161" s="69">
        <v>46</v>
      </c>
      <c r="E161" s="70">
        <f t="shared" si="5"/>
        <v>0</v>
      </c>
      <c r="F161" s="70">
        <v>6.73</v>
      </c>
      <c r="G161" s="17">
        <f t="shared" si="4"/>
        <v>0</v>
      </c>
      <c r="H161" s="70"/>
      <c r="I161" s="168"/>
      <c r="J161" s="75"/>
      <c r="K161" s="17">
        <f>янв.23!K161+фев.23!H161-фев.23!G161</f>
        <v>0</v>
      </c>
      <c r="L161" s="11"/>
    </row>
    <row r="162" spans="1:12">
      <c r="A162" s="138"/>
      <c r="B162" s="99">
        <v>159</v>
      </c>
      <c r="C162" s="69">
        <v>390</v>
      </c>
      <c r="D162" s="69">
        <v>390</v>
      </c>
      <c r="E162" s="70">
        <f t="shared" si="5"/>
        <v>0</v>
      </c>
      <c r="F162" s="70">
        <v>6.73</v>
      </c>
      <c r="G162" s="17">
        <f t="shared" si="4"/>
        <v>0</v>
      </c>
      <c r="H162" s="70"/>
      <c r="I162" s="168"/>
      <c r="J162" s="75"/>
      <c r="K162" s="17">
        <f>янв.23!K162+фев.23!H162-фев.23!G162</f>
        <v>0</v>
      </c>
      <c r="L162" s="11"/>
    </row>
    <row r="163" spans="1:12">
      <c r="A163" s="138"/>
      <c r="B163" s="99">
        <v>160</v>
      </c>
      <c r="C163" s="69">
        <v>2689</v>
      </c>
      <c r="D163" s="69">
        <v>2889</v>
      </c>
      <c r="E163" s="70">
        <f t="shared" si="5"/>
        <v>200</v>
      </c>
      <c r="F163" s="70">
        <v>6.73</v>
      </c>
      <c r="G163" s="17">
        <f t="shared" si="4"/>
        <v>1346</v>
      </c>
      <c r="H163" s="70"/>
      <c r="I163" s="168"/>
      <c r="J163" s="75"/>
      <c r="K163" s="17">
        <f>янв.23!K163+фев.23!H163-фев.23!G163</f>
        <v>-1346</v>
      </c>
      <c r="L163" s="11"/>
    </row>
    <row r="164" spans="1:12">
      <c r="A164" s="107"/>
      <c r="B164" s="99">
        <v>161</v>
      </c>
      <c r="C164" s="69"/>
      <c r="D164" s="69"/>
      <c r="E164" s="70">
        <f t="shared" si="5"/>
        <v>0</v>
      </c>
      <c r="F164" s="70">
        <v>6.73</v>
      </c>
      <c r="G164" s="17">
        <f t="shared" si="4"/>
        <v>0</v>
      </c>
      <c r="H164" s="70"/>
      <c r="I164" s="168"/>
      <c r="J164" s="75"/>
      <c r="K164" s="17">
        <f>янв.23!K164+фев.23!H164-фев.23!G164</f>
        <v>0</v>
      </c>
      <c r="L164" s="11"/>
    </row>
    <row r="165" spans="1:12">
      <c r="A165" s="138"/>
      <c r="B165" s="99">
        <v>162</v>
      </c>
      <c r="C165" s="69">
        <v>3702</v>
      </c>
      <c r="D165" s="69">
        <v>3703</v>
      </c>
      <c r="E165" s="70">
        <f t="shared" si="5"/>
        <v>1</v>
      </c>
      <c r="F165" s="70">
        <v>6.73</v>
      </c>
      <c r="G165" s="17">
        <f t="shared" si="4"/>
        <v>6.73</v>
      </c>
      <c r="H165" s="70"/>
      <c r="I165" s="168"/>
      <c r="J165" s="75"/>
      <c r="K165" s="17">
        <f>янв.23!K165+фев.23!H165-фев.23!G165</f>
        <v>-6.73</v>
      </c>
      <c r="L165" s="11"/>
    </row>
    <row r="166" spans="1:12">
      <c r="A166" s="138"/>
      <c r="B166" s="148" t="s">
        <v>33</v>
      </c>
      <c r="C166" s="69">
        <v>31385</v>
      </c>
      <c r="D166" s="69">
        <v>33511</v>
      </c>
      <c r="E166" s="70">
        <f t="shared" si="5"/>
        <v>2126</v>
      </c>
      <c r="F166" s="70">
        <v>6.73</v>
      </c>
      <c r="G166" s="17">
        <f t="shared" si="4"/>
        <v>14307.980000000001</v>
      </c>
      <c r="H166" s="70">
        <v>32000</v>
      </c>
      <c r="I166" s="168">
        <v>862506</v>
      </c>
      <c r="J166" s="75">
        <v>44974</v>
      </c>
      <c r="K166" s="17">
        <f>янв.23!K166+фев.23!H166-фев.23!G166</f>
        <v>41370.6</v>
      </c>
      <c r="L166" s="11"/>
    </row>
    <row r="167" spans="1:12">
      <c r="A167" s="138"/>
      <c r="B167" s="99">
        <v>164</v>
      </c>
      <c r="C167" s="69"/>
      <c r="D167" s="69"/>
      <c r="E167" s="70">
        <f t="shared" si="5"/>
        <v>0</v>
      </c>
      <c r="F167" s="70">
        <v>6.73</v>
      </c>
      <c r="G167" s="17">
        <f t="shared" si="4"/>
        <v>0</v>
      </c>
      <c r="H167" s="70"/>
      <c r="I167" s="168"/>
      <c r="J167" s="75"/>
      <c r="K167" s="17">
        <f>янв.23!K167+фев.23!H167-фев.23!G167</f>
        <v>0</v>
      </c>
      <c r="L167" s="11"/>
    </row>
    <row r="168" spans="1:12">
      <c r="A168" s="138"/>
      <c r="B168" s="99">
        <v>165</v>
      </c>
      <c r="C168" s="69">
        <v>27014</v>
      </c>
      <c r="D168" s="69">
        <v>28001</v>
      </c>
      <c r="E168" s="70">
        <f t="shared" si="5"/>
        <v>987</v>
      </c>
      <c r="F168" s="70">
        <v>6.73</v>
      </c>
      <c r="G168" s="17">
        <f t="shared" si="4"/>
        <v>6642.51</v>
      </c>
      <c r="H168" s="70"/>
      <c r="I168" s="168"/>
      <c r="J168" s="75"/>
      <c r="K168" s="17">
        <f>янв.23!K168+фев.23!H168-фев.23!G168</f>
        <v>-6642.51</v>
      </c>
      <c r="L168" s="11"/>
    </row>
    <row r="169" spans="1:12">
      <c r="A169" s="138"/>
      <c r="B169" s="99">
        <v>166</v>
      </c>
      <c r="C169" s="69"/>
      <c r="D169" s="69"/>
      <c r="E169" s="70">
        <f t="shared" si="5"/>
        <v>0</v>
      </c>
      <c r="F169" s="70">
        <v>6.73</v>
      </c>
      <c r="G169" s="17">
        <f t="shared" si="4"/>
        <v>0</v>
      </c>
      <c r="H169" s="70"/>
      <c r="I169" s="168"/>
      <c r="J169" s="75"/>
      <c r="K169" s="17">
        <f>янв.23!K169+фев.23!H169-фев.23!G169</f>
        <v>0</v>
      </c>
      <c r="L169" s="11"/>
    </row>
    <row r="170" spans="1:12">
      <c r="A170" s="138"/>
      <c r="B170" s="99">
        <v>167</v>
      </c>
      <c r="C170" s="69"/>
      <c r="D170" s="69"/>
      <c r="E170" s="70">
        <f t="shared" si="5"/>
        <v>0</v>
      </c>
      <c r="F170" s="70">
        <v>6.73</v>
      </c>
      <c r="G170" s="17">
        <f t="shared" si="4"/>
        <v>0</v>
      </c>
      <c r="H170" s="70"/>
      <c r="I170" s="168"/>
      <c r="J170" s="75"/>
      <c r="K170" s="17">
        <f>янв.23!K170+фев.23!H170-фев.23!G170</f>
        <v>0</v>
      </c>
      <c r="L170" s="11"/>
    </row>
    <row r="171" spans="1:12">
      <c r="A171" s="138"/>
      <c r="B171" s="99">
        <v>168</v>
      </c>
      <c r="C171" s="69">
        <v>12896</v>
      </c>
      <c r="D171" s="69">
        <v>12898</v>
      </c>
      <c r="E171" s="70">
        <f t="shared" si="5"/>
        <v>2</v>
      </c>
      <c r="F171" s="70">
        <v>6.73</v>
      </c>
      <c r="G171" s="17">
        <f t="shared" si="4"/>
        <v>13.46</v>
      </c>
      <c r="H171" s="70"/>
      <c r="I171" s="168"/>
      <c r="J171" s="75"/>
      <c r="K171" s="17">
        <f>янв.23!K171+фев.23!H171-фев.23!G171</f>
        <v>8064.93</v>
      </c>
      <c r="L171" s="11"/>
    </row>
    <row r="172" spans="1:12">
      <c r="A172" s="138"/>
      <c r="B172" s="99">
        <v>169</v>
      </c>
      <c r="C172" s="69"/>
      <c r="D172" s="69"/>
      <c r="E172" s="70">
        <f t="shared" si="5"/>
        <v>0</v>
      </c>
      <c r="F172" s="70">
        <v>6.73</v>
      </c>
      <c r="G172" s="17">
        <f t="shared" si="4"/>
        <v>0</v>
      </c>
      <c r="H172" s="70"/>
      <c r="I172" s="168"/>
      <c r="J172" s="75"/>
      <c r="K172" s="17">
        <f>янв.23!K172+фев.23!H172-фев.23!G172</f>
        <v>0</v>
      </c>
      <c r="L172" s="11"/>
    </row>
    <row r="173" spans="1:12">
      <c r="A173" s="138"/>
      <c r="B173" s="99">
        <v>170</v>
      </c>
      <c r="C173" s="69">
        <v>2233</v>
      </c>
      <c r="D173" s="69">
        <v>2233</v>
      </c>
      <c r="E173" s="70">
        <f t="shared" si="5"/>
        <v>0</v>
      </c>
      <c r="F173" s="70">
        <v>6.73</v>
      </c>
      <c r="G173" s="17">
        <f t="shared" si="4"/>
        <v>0</v>
      </c>
      <c r="H173" s="70"/>
      <c r="I173" s="168"/>
      <c r="J173" s="75"/>
      <c r="K173" s="17">
        <f>янв.23!K173+фев.23!H173-фев.23!G173</f>
        <v>0</v>
      </c>
      <c r="L173" s="11"/>
    </row>
    <row r="174" spans="1:12">
      <c r="A174" s="138"/>
      <c r="B174" s="99">
        <v>171</v>
      </c>
      <c r="C174" s="69">
        <v>17184</v>
      </c>
      <c r="D174" s="69">
        <v>17184</v>
      </c>
      <c r="E174" s="70">
        <f t="shared" si="5"/>
        <v>0</v>
      </c>
      <c r="F174" s="70">
        <v>6.73</v>
      </c>
      <c r="G174" s="17">
        <f t="shared" si="4"/>
        <v>0</v>
      </c>
      <c r="H174" s="70"/>
      <c r="I174" s="168"/>
      <c r="J174" s="75"/>
      <c r="K174" s="17">
        <f>янв.23!K174+фев.23!H174-фев.23!G174</f>
        <v>0</v>
      </c>
      <c r="L174" s="11"/>
    </row>
    <row r="175" spans="1:12">
      <c r="A175" s="138"/>
      <c r="B175" s="99">
        <v>172</v>
      </c>
      <c r="C175" s="69">
        <v>38447</v>
      </c>
      <c r="D175" s="69">
        <v>40948</v>
      </c>
      <c r="E175" s="70">
        <f t="shared" si="5"/>
        <v>2501</v>
      </c>
      <c r="F175" s="70">
        <v>6.73</v>
      </c>
      <c r="G175" s="17">
        <f t="shared" si="4"/>
        <v>16831.73</v>
      </c>
      <c r="H175" s="70"/>
      <c r="I175" s="168"/>
      <c r="J175" s="75"/>
      <c r="K175" s="17">
        <f>янв.23!K175+фев.23!H175-фев.23!G175</f>
        <v>13832.98</v>
      </c>
      <c r="L175" s="11"/>
    </row>
    <row r="176" spans="1:12">
      <c r="A176" s="138"/>
      <c r="B176" s="99">
        <v>173</v>
      </c>
      <c r="C176" s="69">
        <v>110691</v>
      </c>
      <c r="D176" s="69">
        <v>112820</v>
      </c>
      <c r="E176" s="70">
        <f t="shared" si="5"/>
        <v>2129</v>
      </c>
      <c r="F176" s="112">
        <v>4.71</v>
      </c>
      <c r="G176" s="17">
        <f t="shared" si="4"/>
        <v>10027.59</v>
      </c>
      <c r="H176" s="70">
        <v>9600</v>
      </c>
      <c r="I176" s="168">
        <v>518181</v>
      </c>
      <c r="J176" s="75">
        <v>44963</v>
      </c>
      <c r="K176" s="17">
        <f>янв.23!K176+фев.23!H176-фев.23!G176</f>
        <v>-1307.7299999999996</v>
      </c>
      <c r="L176" s="11"/>
    </row>
    <row r="177" spans="1:12">
      <c r="A177" s="138"/>
      <c r="B177" s="99">
        <v>174</v>
      </c>
      <c r="C177" s="69">
        <v>5</v>
      </c>
      <c r="D177" s="69">
        <v>5</v>
      </c>
      <c r="E177" s="70">
        <f t="shared" si="5"/>
        <v>0</v>
      </c>
      <c r="F177" s="70">
        <v>6.73</v>
      </c>
      <c r="G177" s="17">
        <f t="shared" si="4"/>
        <v>0</v>
      </c>
      <c r="H177" s="70"/>
      <c r="I177" s="168"/>
      <c r="J177" s="75"/>
      <c r="K177" s="17">
        <f>янв.23!K177+фев.23!H177-фев.23!G177</f>
        <v>-20.190000000000001</v>
      </c>
      <c r="L177" s="11"/>
    </row>
    <row r="178" spans="1:12">
      <c r="A178" s="138"/>
      <c r="B178" s="99">
        <f>175</f>
        <v>175</v>
      </c>
      <c r="C178" s="69">
        <v>3874</v>
      </c>
      <c r="D178" s="69">
        <v>3874</v>
      </c>
      <c r="E178" s="70">
        <f t="shared" si="5"/>
        <v>0</v>
      </c>
      <c r="F178" s="70">
        <v>6.73</v>
      </c>
      <c r="G178" s="17">
        <f t="shared" si="4"/>
        <v>0</v>
      </c>
      <c r="H178" s="70"/>
      <c r="I178" s="168"/>
      <c r="J178" s="75"/>
      <c r="K178" s="17">
        <f>янв.23!K178+фев.23!H178-фев.23!G178</f>
        <v>0</v>
      </c>
      <c r="L178" s="11"/>
    </row>
    <row r="179" spans="1:12">
      <c r="A179" s="138"/>
      <c r="B179" s="99">
        <v>176</v>
      </c>
      <c r="C179" s="69">
        <v>5</v>
      </c>
      <c r="D179" s="69">
        <v>5</v>
      </c>
      <c r="E179" s="70">
        <f t="shared" si="5"/>
        <v>0</v>
      </c>
      <c r="F179" s="70">
        <v>6.73</v>
      </c>
      <c r="G179" s="17">
        <f t="shared" si="4"/>
        <v>0</v>
      </c>
      <c r="H179" s="70"/>
      <c r="I179" s="168"/>
      <c r="J179" s="75"/>
      <c r="K179" s="17">
        <f>янв.23!K179+фев.23!H179-фев.23!G179</f>
        <v>-20.190000000000001</v>
      </c>
      <c r="L179" s="11"/>
    </row>
    <row r="180" spans="1:12">
      <c r="A180" s="138"/>
      <c r="B180" s="99">
        <v>177</v>
      </c>
      <c r="C180" s="69">
        <v>219</v>
      </c>
      <c r="D180" s="69">
        <v>219</v>
      </c>
      <c r="E180" s="70">
        <f t="shared" si="5"/>
        <v>0</v>
      </c>
      <c r="F180" s="70">
        <v>6.73</v>
      </c>
      <c r="G180" s="17">
        <f t="shared" si="4"/>
        <v>0</v>
      </c>
      <c r="H180" s="70"/>
      <c r="I180" s="168"/>
      <c r="J180" s="75"/>
      <c r="K180" s="17">
        <f>янв.23!K180+фев.23!H180-фев.23!G180</f>
        <v>10969.9</v>
      </c>
      <c r="L180" s="11"/>
    </row>
    <row r="181" spans="1:12">
      <c r="A181" s="138"/>
      <c r="B181" s="99">
        <v>178</v>
      </c>
      <c r="C181" s="69"/>
      <c r="D181" s="69"/>
      <c r="E181" s="70">
        <f t="shared" si="5"/>
        <v>0</v>
      </c>
      <c r="F181" s="70">
        <v>6.73</v>
      </c>
      <c r="G181" s="17">
        <f t="shared" si="4"/>
        <v>0</v>
      </c>
      <c r="H181" s="70"/>
      <c r="I181" s="168"/>
      <c r="J181" s="75"/>
      <c r="K181" s="17">
        <f>янв.23!K181+фев.23!H181-фев.23!G181</f>
        <v>0</v>
      </c>
      <c r="L181" s="11"/>
    </row>
    <row r="182" spans="1:12">
      <c r="A182" s="138"/>
      <c r="B182" s="99">
        <v>179</v>
      </c>
      <c r="C182" s="69"/>
      <c r="D182" s="69"/>
      <c r="E182" s="70">
        <f t="shared" si="5"/>
        <v>0</v>
      </c>
      <c r="F182" s="70">
        <v>6.73</v>
      </c>
      <c r="G182" s="17">
        <f t="shared" si="4"/>
        <v>0</v>
      </c>
      <c r="H182" s="70"/>
      <c r="I182" s="168"/>
      <c r="J182" s="75"/>
      <c r="K182" s="17">
        <f>янв.23!K182+фев.23!H182-фев.23!G182</f>
        <v>0</v>
      </c>
      <c r="L182" s="11"/>
    </row>
    <row r="183" spans="1:12">
      <c r="A183" s="138"/>
      <c r="B183" s="99">
        <v>180</v>
      </c>
      <c r="C183" s="69"/>
      <c r="D183" s="69"/>
      <c r="E183" s="70">
        <f t="shared" si="5"/>
        <v>0</v>
      </c>
      <c r="F183" s="70">
        <v>6.73</v>
      </c>
      <c r="G183" s="17">
        <f t="shared" si="4"/>
        <v>0</v>
      </c>
      <c r="H183" s="70"/>
      <c r="I183" s="168"/>
      <c r="J183" s="75"/>
      <c r="K183" s="17">
        <f>янв.23!K183+фев.23!H183-фев.23!G183</f>
        <v>0</v>
      </c>
      <c r="L183" s="11"/>
    </row>
    <row r="184" spans="1:12">
      <c r="A184" s="138"/>
      <c r="B184" s="99">
        <v>181</v>
      </c>
      <c r="C184" s="69"/>
      <c r="D184" s="69"/>
      <c r="E184" s="70">
        <f t="shared" si="5"/>
        <v>0</v>
      </c>
      <c r="F184" s="70">
        <v>6.73</v>
      </c>
      <c r="G184" s="17">
        <f t="shared" si="4"/>
        <v>0</v>
      </c>
      <c r="H184" s="70"/>
      <c r="I184" s="168"/>
      <c r="J184" s="75"/>
      <c r="K184" s="17">
        <f>янв.23!K184+фев.23!H184-фев.23!G184</f>
        <v>0</v>
      </c>
      <c r="L184" s="11"/>
    </row>
    <row r="185" spans="1:12">
      <c r="A185" s="138"/>
      <c r="B185" s="99">
        <v>182</v>
      </c>
      <c r="C185" s="69"/>
      <c r="D185" s="69"/>
      <c r="E185" s="70">
        <f t="shared" si="5"/>
        <v>0</v>
      </c>
      <c r="F185" s="70">
        <v>6.73</v>
      </c>
      <c r="G185" s="17">
        <f t="shared" si="4"/>
        <v>0</v>
      </c>
      <c r="H185" s="70"/>
      <c r="I185" s="168"/>
      <c r="J185" s="75"/>
      <c r="K185" s="17">
        <f>янв.23!K185+фев.23!H185-фев.23!G185</f>
        <v>0</v>
      </c>
      <c r="L185" s="11"/>
    </row>
    <row r="186" spans="1:12">
      <c r="A186" s="138"/>
      <c r="B186" s="99">
        <v>183</v>
      </c>
      <c r="C186" s="69"/>
      <c r="D186" s="69"/>
      <c r="E186" s="70">
        <f t="shared" si="5"/>
        <v>0</v>
      </c>
      <c r="F186" s="70">
        <v>6.73</v>
      </c>
      <c r="G186" s="17">
        <f t="shared" si="4"/>
        <v>0</v>
      </c>
      <c r="H186" s="70"/>
      <c r="I186" s="168"/>
      <c r="J186" s="75"/>
      <c r="K186" s="17">
        <f>янв.23!K186+фев.23!H186-фев.23!G186</f>
        <v>0</v>
      </c>
      <c r="L186" s="11"/>
    </row>
    <row r="187" spans="1:12">
      <c r="A187" s="138"/>
      <c r="B187" s="99">
        <v>184</v>
      </c>
      <c r="C187" s="69"/>
      <c r="D187" s="69"/>
      <c r="E187" s="70">
        <f t="shared" si="5"/>
        <v>0</v>
      </c>
      <c r="F187" s="70">
        <v>6.73</v>
      </c>
      <c r="G187" s="17">
        <f t="shared" si="4"/>
        <v>0</v>
      </c>
      <c r="H187" s="70"/>
      <c r="I187" s="168"/>
      <c r="J187" s="75"/>
      <c r="K187" s="17">
        <f>янв.23!K187+фев.23!H187-фев.23!G187</f>
        <v>0</v>
      </c>
      <c r="L187" s="11"/>
    </row>
    <row r="188" spans="1:12">
      <c r="A188" s="138"/>
      <c r="B188" s="99">
        <v>185</v>
      </c>
      <c r="C188" s="69"/>
      <c r="D188" s="69"/>
      <c r="E188" s="70">
        <f t="shared" si="5"/>
        <v>0</v>
      </c>
      <c r="F188" s="70">
        <v>6.73</v>
      </c>
      <c r="G188" s="17">
        <f t="shared" si="4"/>
        <v>0</v>
      </c>
      <c r="H188" s="70"/>
      <c r="I188" s="168"/>
      <c r="J188" s="75"/>
      <c r="K188" s="17">
        <f>янв.23!K188+фев.23!H188-фев.23!G188</f>
        <v>0</v>
      </c>
      <c r="L188" s="11"/>
    </row>
    <row r="189" spans="1:12">
      <c r="A189" s="138"/>
      <c r="B189" s="99">
        <v>186</v>
      </c>
      <c r="C189" s="69"/>
      <c r="D189" s="69"/>
      <c r="E189" s="70">
        <f t="shared" si="5"/>
        <v>0</v>
      </c>
      <c r="F189" s="70">
        <v>6.73</v>
      </c>
      <c r="G189" s="17">
        <f t="shared" si="4"/>
        <v>0</v>
      </c>
      <c r="H189" s="70"/>
      <c r="I189" s="168"/>
      <c r="J189" s="75"/>
      <c r="K189" s="17">
        <f>янв.23!K189+фев.23!H189-фев.23!G189</f>
        <v>0</v>
      </c>
      <c r="L189" s="11"/>
    </row>
    <row r="190" spans="1:12">
      <c r="A190" s="138"/>
      <c r="B190" s="99">
        <v>187</v>
      </c>
      <c r="C190" s="69">
        <v>14039</v>
      </c>
      <c r="D190" s="69">
        <v>14838</v>
      </c>
      <c r="E190" s="70">
        <f t="shared" si="5"/>
        <v>799</v>
      </c>
      <c r="F190" s="70">
        <v>6.73</v>
      </c>
      <c r="G190" s="17">
        <f t="shared" si="4"/>
        <v>5377.27</v>
      </c>
      <c r="H190" s="70">
        <v>16279.87</v>
      </c>
      <c r="I190" s="168">
        <v>968900</v>
      </c>
      <c r="J190" s="75">
        <v>44973</v>
      </c>
      <c r="K190" s="17">
        <f>янв.23!K190+фев.23!H190-фев.23!G190</f>
        <v>3183.2900000000009</v>
      </c>
      <c r="L190" s="11"/>
    </row>
    <row r="191" spans="1:12">
      <c r="A191" s="138"/>
      <c r="B191" s="99">
        <v>188</v>
      </c>
      <c r="C191" s="69">
        <v>3486</v>
      </c>
      <c r="D191" s="69">
        <v>3617</v>
      </c>
      <c r="E191" s="70">
        <f t="shared" si="5"/>
        <v>131</v>
      </c>
      <c r="F191" s="70">
        <v>6.73</v>
      </c>
      <c r="G191" s="17">
        <f t="shared" si="4"/>
        <v>881.63000000000011</v>
      </c>
      <c r="H191" s="70"/>
      <c r="I191" s="168"/>
      <c r="J191" s="75"/>
      <c r="K191" s="17">
        <f>янв.23!K191+фев.23!H191-фев.23!G191</f>
        <v>-2961.2000000000003</v>
      </c>
      <c r="L191" s="11"/>
    </row>
    <row r="192" spans="1:12">
      <c r="A192" s="138"/>
      <c r="B192" s="99">
        <v>189</v>
      </c>
      <c r="C192" s="69">
        <v>3525</v>
      </c>
      <c r="D192" s="69">
        <v>3536</v>
      </c>
      <c r="E192" s="70">
        <f t="shared" si="5"/>
        <v>11</v>
      </c>
      <c r="F192" s="70">
        <v>6.73</v>
      </c>
      <c r="G192" s="17">
        <f t="shared" si="4"/>
        <v>74.03</v>
      </c>
      <c r="H192" s="70"/>
      <c r="I192" s="168"/>
      <c r="J192" s="75"/>
      <c r="K192" s="17">
        <f>янв.23!K192+фев.23!H192-фев.23!G192</f>
        <v>-74.03</v>
      </c>
      <c r="L192" s="11"/>
    </row>
    <row r="193" spans="1:12">
      <c r="A193" s="138"/>
      <c r="B193" s="99">
        <v>190</v>
      </c>
      <c r="C193" s="69"/>
      <c r="D193" s="69"/>
      <c r="E193" s="70">
        <f t="shared" si="5"/>
        <v>0</v>
      </c>
      <c r="F193" s="70">
        <v>6.73</v>
      </c>
      <c r="G193" s="17">
        <f t="shared" si="4"/>
        <v>0</v>
      </c>
      <c r="H193" s="70"/>
      <c r="I193" s="168"/>
      <c r="J193" s="75"/>
      <c r="K193" s="17">
        <f>янв.23!K193+фев.23!H193-фев.23!G193</f>
        <v>0</v>
      </c>
      <c r="L193" s="11"/>
    </row>
    <row r="194" spans="1:12">
      <c r="A194" s="138"/>
      <c r="B194" s="99">
        <v>191</v>
      </c>
      <c r="C194" s="69"/>
      <c r="D194" s="69"/>
      <c r="E194" s="70">
        <f t="shared" si="5"/>
        <v>0</v>
      </c>
      <c r="F194" s="70">
        <v>6.73</v>
      </c>
      <c r="G194" s="17">
        <f t="shared" si="4"/>
        <v>0</v>
      </c>
      <c r="H194" s="70"/>
      <c r="I194" s="168"/>
      <c r="J194" s="75"/>
      <c r="K194" s="17">
        <f>янв.23!K194+фев.23!H194-фев.23!G194</f>
        <v>0</v>
      </c>
      <c r="L194" s="11"/>
    </row>
    <row r="195" spans="1:12">
      <c r="A195" s="138"/>
      <c r="B195" s="99">
        <v>192</v>
      </c>
      <c r="C195" s="69">
        <v>5219</v>
      </c>
      <c r="D195" s="69">
        <v>5219</v>
      </c>
      <c r="E195" s="70">
        <f t="shared" si="5"/>
        <v>0</v>
      </c>
      <c r="F195" s="70">
        <v>6.73</v>
      </c>
      <c r="G195" s="17">
        <f t="shared" si="4"/>
        <v>0</v>
      </c>
      <c r="H195" s="70"/>
      <c r="I195" s="168"/>
      <c r="J195" s="75"/>
      <c r="K195" s="17">
        <f>янв.23!K195+фев.23!H195-фев.23!G195</f>
        <v>0</v>
      </c>
      <c r="L195" s="11"/>
    </row>
    <row r="196" spans="1:12">
      <c r="A196" s="138"/>
      <c r="B196" s="99">
        <v>193</v>
      </c>
      <c r="C196" s="69">
        <v>7389</v>
      </c>
      <c r="D196" s="69">
        <v>7394</v>
      </c>
      <c r="E196" s="70">
        <f t="shared" si="5"/>
        <v>5</v>
      </c>
      <c r="F196" s="70">
        <v>6.73</v>
      </c>
      <c r="G196" s="17">
        <f t="shared" si="4"/>
        <v>33.650000000000006</v>
      </c>
      <c r="H196" s="70">
        <v>500</v>
      </c>
      <c r="I196" s="168">
        <v>841150</v>
      </c>
      <c r="J196" s="75">
        <v>44963</v>
      </c>
      <c r="K196" s="17">
        <f>янв.23!K196+фев.23!H196-фев.23!G196</f>
        <v>466.35</v>
      </c>
      <c r="L196" s="11"/>
    </row>
    <row r="197" spans="1:12">
      <c r="A197" s="138"/>
      <c r="B197" s="99">
        <v>194</v>
      </c>
      <c r="C197" s="69">
        <v>4630</v>
      </c>
      <c r="D197" s="69">
        <v>4656</v>
      </c>
      <c r="E197" s="70">
        <f t="shared" si="5"/>
        <v>26</v>
      </c>
      <c r="F197" s="70">
        <v>6.73</v>
      </c>
      <c r="G197" s="17">
        <f t="shared" si="4"/>
        <v>174.98000000000002</v>
      </c>
      <c r="H197" s="70"/>
      <c r="I197" s="168"/>
      <c r="J197" s="75"/>
      <c r="K197" s="17">
        <f>янв.23!K197+фев.23!H197-фев.23!G197</f>
        <v>-417.26000000000005</v>
      </c>
      <c r="L197" s="11"/>
    </row>
    <row r="198" spans="1:12">
      <c r="A198" s="138"/>
      <c r="B198" s="99">
        <v>195</v>
      </c>
      <c r="C198" s="69"/>
      <c r="D198" s="69"/>
      <c r="E198" s="70">
        <f t="shared" si="5"/>
        <v>0</v>
      </c>
      <c r="F198" s="70">
        <v>6.73</v>
      </c>
      <c r="G198" s="17">
        <f t="shared" si="4"/>
        <v>0</v>
      </c>
      <c r="H198" s="70"/>
      <c r="I198" s="168"/>
      <c r="J198" s="75"/>
      <c r="K198" s="17">
        <f>янв.23!K198+фев.23!H198-фев.23!G198</f>
        <v>0</v>
      </c>
      <c r="L198" s="11"/>
    </row>
    <row r="199" spans="1:12">
      <c r="A199" s="138"/>
      <c r="B199" s="99">
        <v>196</v>
      </c>
      <c r="C199" s="69">
        <v>5</v>
      </c>
      <c r="D199" s="69">
        <v>17</v>
      </c>
      <c r="E199" s="70">
        <f t="shared" si="5"/>
        <v>12</v>
      </c>
      <c r="F199" s="70">
        <v>6.73</v>
      </c>
      <c r="G199" s="17">
        <f t="shared" si="4"/>
        <v>80.760000000000005</v>
      </c>
      <c r="H199" s="70"/>
      <c r="I199" s="168"/>
      <c r="J199" s="75"/>
      <c r="K199" s="17">
        <f>янв.23!K199+фев.23!H199-фев.23!G199</f>
        <v>-80.760000000000005</v>
      </c>
      <c r="L199" s="11"/>
    </row>
    <row r="200" spans="1:12">
      <c r="A200" s="138"/>
      <c r="B200" s="99">
        <v>197</v>
      </c>
      <c r="C200" s="69"/>
      <c r="D200" s="69"/>
      <c r="E200" s="70">
        <f t="shared" si="5"/>
        <v>0</v>
      </c>
      <c r="F200" s="70">
        <v>6.73</v>
      </c>
      <c r="G200" s="17">
        <f t="shared" si="4"/>
        <v>0</v>
      </c>
      <c r="H200" s="70"/>
      <c r="I200" s="168"/>
      <c r="J200" s="75"/>
      <c r="K200" s="17">
        <f>янв.23!K200+фев.23!H200-фев.23!G200</f>
        <v>0</v>
      </c>
      <c r="L200" s="11"/>
    </row>
    <row r="201" spans="1:12">
      <c r="A201" s="138"/>
      <c r="B201" s="99">
        <v>198</v>
      </c>
      <c r="C201" s="69"/>
      <c r="D201" s="69"/>
      <c r="E201" s="70">
        <f t="shared" si="5"/>
        <v>0</v>
      </c>
      <c r="F201" s="70">
        <v>6.73</v>
      </c>
      <c r="G201" s="17">
        <f t="shared" si="4"/>
        <v>0</v>
      </c>
      <c r="H201" s="70"/>
      <c r="I201" s="168"/>
      <c r="J201" s="75"/>
      <c r="K201" s="17">
        <f>янв.23!K201+фев.23!H201-фев.23!G201</f>
        <v>0</v>
      </c>
      <c r="L201" s="11"/>
    </row>
    <row r="202" spans="1:12">
      <c r="A202" s="138"/>
      <c r="B202" s="99">
        <v>199</v>
      </c>
      <c r="C202" s="69"/>
      <c r="D202" s="69"/>
      <c r="E202" s="70">
        <f t="shared" si="5"/>
        <v>0</v>
      </c>
      <c r="F202" s="70">
        <v>6.73</v>
      </c>
      <c r="G202" s="17">
        <f t="shared" si="4"/>
        <v>0</v>
      </c>
      <c r="H202" s="70"/>
      <c r="I202" s="168"/>
      <c r="J202" s="75"/>
      <c r="K202" s="17">
        <f>янв.23!K202+фев.23!H202-фев.23!G202</f>
        <v>0</v>
      </c>
      <c r="L202" s="11"/>
    </row>
    <row r="203" spans="1:12">
      <c r="A203" s="138"/>
      <c r="B203" s="99">
        <v>200</v>
      </c>
      <c r="C203" s="69"/>
      <c r="D203" s="69"/>
      <c r="E203" s="70">
        <f t="shared" si="5"/>
        <v>0</v>
      </c>
      <c r="F203" s="70">
        <v>6.73</v>
      </c>
      <c r="G203" s="17">
        <f t="shared" ref="G203:G265" si="6">F203*E203</f>
        <v>0</v>
      </c>
      <c r="H203" s="70"/>
      <c r="I203" s="168"/>
      <c r="J203" s="75"/>
      <c r="K203" s="17">
        <f>янв.23!K203+фев.23!H203-фев.23!G203</f>
        <v>0</v>
      </c>
      <c r="L203" s="11"/>
    </row>
    <row r="204" spans="1:12">
      <c r="A204" s="138"/>
      <c r="B204" s="99">
        <v>201</v>
      </c>
      <c r="C204" s="69">
        <v>16621</v>
      </c>
      <c r="D204" s="69">
        <v>16621</v>
      </c>
      <c r="E204" s="70">
        <f t="shared" si="5"/>
        <v>0</v>
      </c>
      <c r="F204" s="112">
        <v>4.71</v>
      </c>
      <c r="G204" s="17">
        <f t="shared" si="6"/>
        <v>0</v>
      </c>
      <c r="H204" s="70"/>
      <c r="I204" s="168"/>
      <c r="J204" s="75"/>
      <c r="K204" s="17">
        <f>янв.23!K204+фев.23!H204-фев.23!G204</f>
        <v>0</v>
      </c>
      <c r="L204" s="11"/>
    </row>
    <row r="205" spans="1:12">
      <c r="A205" s="138"/>
      <c r="B205" s="99">
        <v>202</v>
      </c>
      <c r="C205" s="69">
        <v>1039</v>
      </c>
      <c r="D205" s="69">
        <v>1039</v>
      </c>
      <c r="E205" s="70">
        <f t="shared" ref="E205:E268" si="7">D205-C205</f>
        <v>0</v>
      </c>
      <c r="F205" s="70">
        <v>6.73</v>
      </c>
      <c r="G205" s="17">
        <f t="shared" si="6"/>
        <v>0</v>
      </c>
      <c r="H205" s="70"/>
      <c r="I205" s="168"/>
      <c r="J205" s="75"/>
      <c r="K205" s="17">
        <f>янв.23!K205+фев.23!H205-фев.23!G205</f>
        <v>0</v>
      </c>
      <c r="L205" s="11"/>
    </row>
    <row r="206" spans="1:12">
      <c r="A206" s="138"/>
      <c r="B206" s="99">
        <v>203</v>
      </c>
      <c r="C206" s="69">
        <v>1078</v>
      </c>
      <c r="D206" s="69">
        <v>1083</v>
      </c>
      <c r="E206" s="70">
        <f t="shared" si="7"/>
        <v>5</v>
      </c>
      <c r="F206" s="70">
        <v>6.73</v>
      </c>
      <c r="G206" s="17">
        <f t="shared" si="6"/>
        <v>33.650000000000006</v>
      </c>
      <c r="H206" s="70">
        <v>5000</v>
      </c>
      <c r="I206" s="168">
        <v>241344</v>
      </c>
      <c r="J206" s="75">
        <v>44964</v>
      </c>
      <c r="K206" s="17">
        <f>янв.23!K206+фев.23!H206-фев.23!G206</f>
        <v>4966.3500000000004</v>
      </c>
      <c r="L206" s="11"/>
    </row>
    <row r="207" spans="1:12">
      <c r="A207" s="138"/>
      <c r="B207" s="99">
        <v>205</v>
      </c>
      <c r="C207" s="69"/>
      <c r="D207" s="69"/>
      <c r="E207" s="70">
        <f t="shared" si="7"/>
        <v>0</v>
      </c>
      <c r="F207" s="70">
        <v>6.73</v>
      </c>
      <c r="G207" s="17">
        <f t="shared" si="6"/>
        <v>0</v>
      </c>
      <c r="H207" s="70"/>
      <c r="I207" s="168"/>
      <c r="J207" s="75"/>
      <c r="K207" s="17">
        <f>янв.23!K207+фев.23!H207-фев.23!G207</f>
        <v>0</v>
      </c>
      <c r="L207" s="11"/>
    </row>
    <row r="208" spans="1:12">
      <c r="A208" s="138"/>
      <c r="B208" s="99">
        <v>206</v>
      </c>
      <c r="C208" s="69"/>
      <c r="D208" s="69"/>
      <c r="E208" s="70">
        <f t="shared" si="7"/>
        <v>0</v>
      </c>
      <c r="F208" s="70">
        <v>6.73</v>
      </c>
      <c r="G208" s="17">
        <f t="shared" si="6"/>
        <v>0</v>
      </c>
      <c r="H208" s="70"/>
      <c r="I208" s="168"/>
      <c r="J208" s="75"/>
      <c r="K208" s="17">
        <f>янв.23!K208+фев.23!H208-фев.23!G208</f>
        <v>0</v>
      </c>
      <c r="L208" s="11"/>
    </row>
    <row r="209" spans="1:12">
      <c r="A209" s="138"/>
      <c r="B209" s="99">
        <v>207</v>
      </c>
      <c r="C209" s="69"/>
      <c r="D209" s="69"/>
      <c r="E209" s="70">
        <f t="shared" si="7"/>
        <v>0</v>
      </c>
      <c r="F209" s="70">
        <v>6.73</v>
      </c>
      <c r="G209" s="17">
        <f t="shared" si="6"/>
        <v>0</v>
      </c>
      <c r="H209" s="70"/>
      <c r="I209" s="168"/>
      <c r="J209" s="75"/>
      <c r="K209" s="17">
        <f>янв.23!K209+фев.23!H209-фев.23!G209</f>
        <v>0</v>
      </c>
      <c r="L209" s="11"/>
    </row>
    <row r="210" spans="1:12">
      <c r="A210" s="138"/>
      <c r="B210" s="99">
        <v>208</v>
      </c>
      <c r="C210" s="69"/>
      <c r="D210" s="69"/>
      <c r="E210" s="70">
        <f t="shared" si="7"/>
        <v>0</v>
      </c>
      <c r="F210" s="70">
        <v>6.73</v>
      </c>
      <c r="G210" s="17">
        <f t="shared" si="6"/>
        <v>0</v>
      </c>
      <c r="H210" s="70"/>
      <c r="I210" s="168"/>
      <c r="J210" s="75"/>
      <c r="K210" s="17">
        <f>янв.23!K210+фев.23!H210-фев.23!G210</f>
        <v>0</v>
      </c>
      <c r="L210" s="11"/>
    </row>
    <row r="211" spans="1:12">
      <c r="A211" s="138"/>
      <c r="B211" s="99">
        <v>209</v>
      </c>
      <c r="C211" s="69">
        <v>4749</v>
      </c>
      <c r="D211" s="69">
        <v>4751</v>
      </c>
      <c r="E211" s="70">
        <f t="shared" si="7"/>
        <v>2</v>
      </c>
      <c r="F211" s="70">
        <v>6.73</v>
      </c>
      <c r="G211" s="17">
        <f t="shared" si="6"/>
        <v>13.46</v>
      </c>
      <c r="H211" s="70"/>
      <c r="I211" s="168"/>
      <c r="J211" s="75"/>
      <c r="K211" s="17">
        <f>янв.23!K211+фев.23!H211-фев.23!G211</f>
        <v>-13.46</v>
      </c>
      <c r="L211" s="11"/>
    </row>
    <row r="212" spans="1:12">
      <c r="A212" s="138"/>
      <c r="B212" s="99">
        <v>210</v>
      </c>
      <c r="C212" s="69"/>
      <c r="D212" s="69"/>
      <c r="E212" s="70">
        <f t="shared" si="7"/>
        <v>0</v>
      </c>
      <c r="F212" s="70">
        <v>6.73</v>
      </c>
      <c r="G212" s="17">
        <f t="shared" si="6"/>
        <v>0</v>
      </c>
      <c r="H212" s="70"/>
      <c r="I212" s="168"/>
      <c r="J212" s="75"/>
      <c r="K212" s="17">
        <f>янв.23!K212+фев.23!H212-фев.23!G212</f>
        <v>0</v>
      </c>
      <c r="L212" s="11"/>
    </row>
    <row r="213" spans="1:12">
      <c r="A213" s="138"/>
      <c r="B213" s="99">
        <v>211</v>
      </c>
      <c r="C213" s="69"/>
      <c r="D213" s="69"/>
      <c r="E213" s="70">
        <f t="shared" si="7"/>
        <v>0</v>
      </c>
      <c r="F213" s="70">
        <v>6.73</v>
      </c>
      <c r="G213" s="17">
        <f t="shared" si="6"/>
        <v>0</v>
      </c>
      <c r="H213" s="70"/>
      <c r="I213" s="168"/>
      <c r="J213" s="75"/>
      <c r="K213" s="17">
        <f>янв.23!K213+фев.23!H213-фев.23!G213</f>
        <v>0</v>
      </c>
      <c r="L213" s="11"/>
    </row>
    <row r="214" spans="1:12">
      <c r="A214" s="138"/>
      <c r="B214" s="99">
        <v>212</v>
      </c>
      <c r="C214" s="69"/>
      <c r="D214" s="69"/>
      <c r="E214" s="70">
        <f t="shared" si="7"/>
        <v>0</v>
      </c>
      <c r="F214" s="70">
        <v>6.73</v>
      </c>
      <c r="G214" s="17">
        <f t="shared" si="6"/>
        <v>0</v>
      </c>
      <c r="H214" s="70"/>
      <c r="I214" s="168"/>
      <c r="J214" s="75"/>
      <c r="K214" s="17">
        <f>янв.23!K214+фев.23!H214-фев.23!G214</f>
        <v>0</v>
      </c>
      <c r="L214" s="11"/>
    </row>
    <row r="215" spans="1:12">
      <c r="A215" s="138"/>
      <c r="B215" s="99">
        <v>213</v>
      </c>
      <c r="C215" s="69"/>
      <c r="D215" s="69"/>
      <c r="E215" s="70">
        <f t="shared" si="7"/>
        <v>0</v>
      </c>
      <c r="F215" s="70">
        <v>6.73</v>
      </c>
      <c r="G215" s="17">
        <f t="shared" si="6"/>
        <v>0</v>
      </c>
      <c r="H215" s="70"/>
      <c r="I215" s="168"/>
      <c r="J215" s="75"/>
      <c r="K215" s="17">
        <f>янв.23!K215+фев.23!H215-фев.23!G215</f>
        <v>0</v>
      </c>
      <c r="L215" s="11"/>
    </row>
    <row r="216" spans="1:12">
      <c r="A216" s="138"/>
      <c r="B216" s="99">
        <v>214</v>
      </c>
      <c r="C216" s="69"/>
      <c r="D216" s="69"/>
      <c r="E216" s="70">
        <f t="shared" si="7"/>
        <v>0</v>
      </c>
      <c r="F216" s="70">
        <v>6.73</v>
      </c>
      <c r="G216" s="17">
        <f t="shared" si="6"/>
        <v>0</v>
      </c>
      <c r="H216" s="70"/>
      <c r="I216" s="168"/>
      <c r="J216" s="75"/>
      <c r="K216" s="17">
        <f>янв.23!K216+фев.23!H216-фев.23!G216</f>
        <v>0</v>
      </c>
      <c r="L216" s="11"/>
    </row>
    <row r="217" spans="1:12">
      <c r="A217" s="138"/>
      <c r="B217" s="99">
        <v>215</v>
      </c>
      <c r="C217" s="69"/>
      <c r="D217" s="69"/>
      <c r="E217" s="70">
        <f t="shared" si="7"/>
        <v>0</v>
      </c>
      <c r="F217" s="70">
        <v>6.73</v>
      </c>
      <c r="G217" s="17">
        <f t="shared" si="6"/>
        <v>0</v>
      </c>
      <c r="H217" s="70"/>
      <c r="I217" s="168"/>
      <c r="J217" s="75"/>
      <c r="K217" s="17">
        <f>янв.23!K217+фев.23!H217-фев.23!G217</f>
        <v>0</v>
      </c>
      <c r="L217" s="11"/>
    </row>
    <row r="218" spans="1:12">
      <c r="A218" s="138"/>
      <c r="B218" s="99">
        <v>216</v>
      </c>
      <c r="C218" s="69"/>
      <c r="D218" s="69"/>
      <c r="E218" s="70">
        <f t="shared" si="7"/>
        <v>0</v>
      </c>
      <c r="F218" s="70">
        <v>6.73</v>
      </c>
      <c r="G218" s="17">
        <f t="shared" si="6"/>
        <v>0</v>
      </c>
      <c r="H218" s="70"/>
      <c r="I218" s="168"/>
      <c r="J218" s="75"/>
      <c r="K218" s="17">
        <f>янв.23!K218+фев.23!H218-фев.23!G218</f>
        <v>0</v>
      </c>
      <c r="L218" s="11"/>
    </row>
    <row r="219" spans="1:12">
      <c r="A219" s="77"/>
      <c r="B219" s="99">
        <v>217</v>
      </c>
      <c r="C219" s="69">
        <v>9938</v>
      </c>
      <c r="D219" s="69">
        <v>9939</v>
      </c>
      <c r="E219" s="70">
        <f t="shared" si="7"/>
        <v>1</v>
      </c>
      <c r="F219" s="70">
        <v>6.73</v>
      </c>
      <c r="G219" s="17">
        <f t="shared" si="6"/>
        <v>6.73</v>
      </c>
      <c r="H219" s="70"/>
      <c r="I219" s="168"/>
      <c r="J219" s="75"/>
      <c r="K219" s="17">
        <f>янв.23!K219+фев.23!H219-фев.23!G219</f>
        <v>-6.73</v>
      </c>
      <c r="L219" s="11"/>
    </row>
    <row r="220" spans="1:12">
      <c r="A220" s="138"/>
      <c r="B220" s="99">
        <v>218</v>
      </c>
      <c r="C220" s="69"/>
      <c r="D220" s="69"/>
      <c r="E220" s="70">
        <f t="shared" si="7"/>
        <v>0</v>
      </c>
      <c r="F220" s="70">
        <v>6.73</v>
      </c>
      <c r="G220" s="17">
        <f t="shared" si="6"/>
        <v>0</v>
      </c>
      <c r="H220" s="70"/>
      <c r="I220" s="168"/>
      <c r="J220" s="75"/>
      <c r="K220" s="17">
        <f>янв.23!K220+фев.23!H220-фев.23!G220</f>
        <v>0</v>
      </c>
      <c r="L220" s="11"/>
    </row>
    <row r="221" spans="1:12">
      <c r="A221" s="138"/>
      <c r="B221" s="99">
        <v>219</v>
      </c>
      <c r="C221" s="69">
        <v>2434</v>
      </c>
      <c r="D221" s="69">
        <v>2440</v>
      </c>
      <c r="E221" s="70">
        <f t="shared" si="7"/>
        <v>6</v>
      </c>
      <c r="F221" s="70">
        <v>6.73</v>
      </c>
      <c r="G221" s="17">
        <f t="shared" si="6"/>
        <v>40.380000000000003</v>
      </c>
      <c r="H221" s="70"/>
      <c r="I221" s="168"/>
      <c r="J221" s="75"/>
      <c r="K221" s="70">
        <f>янв.23!K221+фев.23!H221-фев.23!G221</f>
        <v>-383.61</v>
      </c>
      <c r="L221" s="11"/>
    </row>
    <row r="222" spans="1:12">
      <c r="A222" s="138"/>
      <c r="B222" s="99">
        <v>220</v>
      </c>
      <c r="C222" s="69"/>
      <c r="D222" s="69"/>
      <c r="E222" s="70">
        <f t="shared" si="7"/>
        <v>0</v>
      </c>
      <c r="F222" s="70">
        <v>6.73</v>
      </c>
      <c r="G222" s="17">
        <f t="shared" si="6"/>
        <v>0</v>
      </c>
      <c r="H222" s="70"/>
      <c r="I222" s="168"/>
      <c r="J222" s="75"/>
      <c r="K222" s="70">
        <f>янв.23!K222+фев.23!H222-фев.23!G222</f>
        <v>0</v>
      </c>
      <c r="L222" s="11"/>
    </row>
    <row r="223" spans="1:12">
      <c r="A223" s="138"/>
      <c r="B223" s="99">
        <v>221</v>
      </c>
      <c r="C223" s="69"/>
      <c r="D223" s="69"/>
      <c r="E223" s="70">
        <f t="shared" si="7"/>
        <v>0</v>
      </c>
      <c r="F223" s="70">
        <v>6.73</v>
      </c>
      <c r="G223" s="17">
        <f t="shared" si="6"/>
        <v>0</v>
      </c>
      <c r="H223" s="70"/>
      <c r="I223" s="168"/>
      <c r="J223" s="75"/>
      <c r="K223" s="70">
        <f>янв.23!K223+фев.23!H223-фев.23!G223</f>
        <v>0</v>
      </c>
      <c r="L223" s="11"/>
    </row>
    <row r="224" spans="1:12">
      <c r="A224" s="138"/>
      <c r="B224" s="99">
        <v>222</v>
      </c>
      <c r="C224" s="69"/>
      <c r="D224" s="69"/>
      <c r="E224" s="70">
        <f t="shared" si="7"/>
        <v>0</v>
      </c>
      <c r="F224" s="70">
        <v>6.73</v>
      </c>
      <c r="G224" s="17">
        <f t="shared" si="6"/>
        <v>0</v>
      </c>
      <c r="H224" s="70"/>
      <c r="I224" s="168"/>
      <c r="J224" s="75"/>
      <c r="K224" s="17">
        <f>янв.23!K224+фев.23!H224-фев.23!G224</f>
        <v>0</v>
      </c>
      <c r="L224" s="11"/>
    </row>
    <row r="225" spans="1:12">
      <c r="A225" s="138"/>
      <c r="B225" s="99">
        <v>223</v>
      </c>
      <c r="C225" s="69"/>
      <c r="D225" s="69"/>
      <c r="E225" s="70">
        <f t="shared" si="7"/>
        <v>0</v>
      </c>
      <c r="F225" s="70">
        <v>6.73</v>
      </c>
      <c r="G225" s="17">
        <f t="shared" si="6"/>
        <v>0</v>
      </c>
      <c r="H225" s="70"/>
      <c r="I225" s="168"/>
      <c r="J225" s="75"/>
      <c r="K225" s="17">
        <f>янв.23!K225+фев.23!H225-фев.23!G225</f>
        <v>0</v>
      </c>
      <c r="L225" s="11"/>
    </row>
    <row r="226" spans="1:12">
      <c r="A226" s="138"/>
      <c r="B226" s="99">
        <v>224</v>
      </c>
      <c r="C226" s="69">
        <v>5403</v>
      </c>
      <c r="D226" s="69">
        <v>5786</v>
      </c>
      <c r="E226" s="70">
        <f t="shared" si="7"/>
        <v>383</v>
      </c>
      <c r="F226" s="70">
        <v>6.73</v>
      </c>
      <c r="G226" s="17">
        <f t="shared" si="6"/>
        <v>2577.59</v>
      </c>
      <c r="H226" s="70">
        <v>3000</v>
      </c>
      <c r="I226" s="168">
        <v>959182</v>
      </c>
      <c r="J226" s="75">
        <v>44959</v>
      </c>
      <c r="K226" s="17">
        <f>янв.23!K226+фев.23!H226-фев.23!G226</f>
        <v>-191.60000000000036</v>
      </c>
      <c r="L226" s="11"/>
    </row>
    <row r="227" spans="1:12">
      <c r="A227" s="138"/>
      <c r="B227" s="99">
        <v>225</v>
      </c>
      <c r="C227" s="69"/>
      <c r="D227" s="69"/>
      <c r="E227" s="70">
        <f t="shared" si="7"/>
        <v>0</v>
      </c>
      <c r="F227" s="70">
        <v>6.73</v>
      </c>
      <c r="G227" s="17">
        <f t="shared" si="6"/>
        <v>0</v>
      </c>
      <c r="H227" s="70"/>
      <c r="I227" s="168"/>
      <c r="J227" s="75"/>
      <c r="K227" s="17">
        <f>янв.23!K227+фев.23!H227-фев.23!G227</f>
        <v>0</v>
      </c>
      <c r="L227" s="11"/>
    </row>
    <row r="228" spans="1:12">
      <c r="A228" s="138"/>
      <c r="B228" s="99">
        <v>226</v>
      </c>
      <c r="C228" s="69"/>
      <c r="D228" s="69"/>
      <c r="E228" s="70">
        <f t="shared" si="7"/>
        <v>0</v>
      </c>
      <c r="F228" s="70">
        <v>6.73</v>
      </c>
      <c r="G228" s="17">
        <f t="shared" si="6"/>
        <v>0</v>
      </c>
      <c r="H228" s="70"/>
      <c r="I228" s="168"/>
      <c r="J228" s="75"/>
      <c r="K228" s="17">
        <f>янв.23!K228+фев.23!H228-фев.23!G228</f>
        <v>0</v>
      </c>
      <c r="L228" s="11"/>
    </row>
    <row r="229" spans="1:12">
      <c r="A229" s="138"/>
      <c r="B229" s="99">
        <v>227</v>
      </c>
      <c r="C229" s="69">
        <v>1641</v>
      </c>
      <c r="D229" s="69">
        <v>1746</v>
      </c>
      <c r="E229" s="70">
        <f t="shared" si="7"/>
        <v>105</v>
      </c>
      <c r="F229" s="70">
        <v>6.73</v>
      </c>
      <c r="G229" s="17">
        <f t="shared" si="6"/>
        <v>706.65000000000009</v>
      </c>
      <c r="H229" s="70"/>
      <c r="I229" s="168"/>
      <c r="J229" s="75"/>
      <c r="K229" s="17">
        <f>янв.23!K229+фев.23!H229-фев.23!G229</f>
        <v>-1884.4</v>
      </c>
      <c r="L229" s="11"/>
    </row>
    <row r="230" spans="1:12">
      <c r="A230" s="138"/>
      <c r="B230" s="99">
        <v>228</v>
      </c>
      <c r="C230" s="69">
        <v>1133</v>
      </c>
      <c r="D230" s="69">
        <v>1133</v>
      </c>
      <c r="E230" s="70">
        <f t="shared" si="7"/>
        <v>0</v>
      </c>
      <c r="F230" s="70">
        <v>6.73</v>
      </c>
      <c r="G230" s="17">
        <f t="shared" si="6"/>
        <v>0</v>
      </c>
      <c r="H230" s="70"/>
      <c r="I230" s="168"/>
      <c r="J230" s="75"/>
      <c r="K230" s="17">
        <f>янв.23!K230+фев.23!H230-фев.23!G230</f>
        <v>-141.33000000000001</v>
      </c>
      <c r="L230" s="11"/>
    </row>
    <row r="231" spans="1:12">
      <c r="A231" s="138"/>
      <c r="B231" s="99">
        <v>229</v>
      </c>
      <c r="C231" s="69">
        <v>1168</v>
      </c>
      <c r="D231" s="69">
        <v>1168</v>
      </c>
      <c r="E231" s="70">
        <f t="shared" si="7"/>
        <v>0</v>
      </c>
      <c r="F231" s="70">
        <v>6.73</v>
      </c>
      <c r="G231" s="17">
        <f t="shared" si="6"/>
        <v>0</v>
      </c>
      <c r="H231" s="70"/>
      <c r="I231" s="168"/>
      <c r="J231" s="75"/>
      <c r="K231" s="17">
        <f>янв.23!K231+фев.23!H231-фев.23!G231</f>
        <v>0</v>
      </c>
      <c r="L231" s="11"/>
    </row>
    <row r="232" spans="1:12">
      <c r="A232" s="138"/>
      <c r="B232" s="99">
        <v>230</v>
      </c>
      <c r="C232" s="69">
        <v>1</v>
      </c>
      <c r="D232" s="69">
        <v>5</v>
      </c>
      <c r="E232" s="70">
        <f t="shared" si="7"/>
        <v>4</v>
      </c>
      <c r="F232" s="70">
        <v>6.73</v>
      </c>
      <c r="G232" s="17">
        <f t="shared" si="6"/>
        <v>26.92</v>
      </c>
      <c r="H232" s="70"/>
      <c r="I232" s="168"/>
      <c r="J232" s="75"/>
      <c r="K232" s="17">
        <f>янв.23!K232+фев.23!H232-фев.23!G232</f>
        <v>-26.92</v>
      </c>
      <c r="L232" s="11"/>
    </row>
    <row r="233" spans="1:12">
      <c r="A233" s="138"/>
      <c r="B233" s="99">
        <v>231</v>
      </c>
      <c r="C233" s="69"/>
      <c r="D233" s="69"/>
      <c r="E233" s="70">
        <f t="shared" si="7"/>
        <v>0</v>
      </c>
      <c r="F233" s="70">
        <v>6.73</v>
      </c>
      <c r="G233" s="17">
        <f t="shared" si="6"/>
        <v>0</v>
      </c>
      <c r="H233" s="70"/>
      <c r="I233" s="168"/>
      <c r="J233" s="75"/>
      <c r="K233" s="17">
        <f>янв.23!K233+фев.23!H233-фев.23!G233</f>
        <v>0</v>
      </c>
      <c r="L233" s="11"/>
    </row>
    <row r="234" spans="1:12">
      <c r="A234" s="138"/>
      <c r="B234" s="99">
        <v>232</v>
      </c>
      <c r="C234" s="69"/>
      <c r="D234" s="69"/>
      <c r="E234" s="70">
        <f t="shared" si="7"/>
        <v>0</v>
      </c>
      <c r="F234" s="70">
        <v>6.73</v>
      </c>
      <c r="G234" s="17">
        <f t="shared" si="6"/>
        <v>0</v>
      </c>
      <c r="H234" s="70"/>
      <c r="I234" s="168"/>
      <c r="J234" s="75"/>
      <c r="K234" s="17">
        <f>янв.23!K234+фев.23!H234-фев.23!G234</f>
        <v>0</v>
      </c>
      <c r="L234" s="11"/>
    </row>
    <row r="235" spans="1:12">
      <c r="A235" s="138"/>
      <c r="B235" s="99">
        <v>233</v>
      </c>
      <c r="C235" s="69"/>
      <c r="D235" s="69"/>
      <c r="E235" s="70">
        <f t="shared" si="7"/>
        <v>0</v>
      </c>
      <c r="F235" s="70">
        <v>6.73</v>
      </c>
      <c r="G235" s="17">
        <f t="shared" si="6"/>
        <v>0</v>
      </c>
      <c r="H235" s="70"/>
      <c r="I235" s="168"/>
      <c r="J235" s="75"/>
      <c r="K235" s="17">
        <f>янв.23!K235+фев.23!H235-фев.23!G235</f>
        <v>0</v>
      </c>
      <c r="L235" s="11"/>
    </row>
    <row r="236" spans="1:12">
      <c r="A236" s="138"/>
      <c r="B236" s="99">
        <v>234</v>
      </c>
      <c r="C236" s="69"/>
      <c r="D236" s="69"/>
      <c r="E236" s="70">
        <f t="shared" si="7"/>
        <v>0</v>
      </c>
      <c r="F236" s="70">
        <v>6.73</v>
      </c>
      <c r="G236" s="17">
        <f t="shared" si="6"/>
        <v>0</v>
      </c>
      <c r="H236" s="70"/>
      <c r="I236" s="168"/>
      <c r="J236" s="75"/>
      <c r="K236" s="17">
        <f>янв.23!K236+фев.23!H236-фев.23!G236</f>
        <v>0</v>
      </c>
      <c r="L236" s="11"/>
    </row>
    <row r="237" spans="1:12">
      <c r="A237" s="138"/>
      <c r="B237" s="99">
        <v>235</v>
      </c>
      <c r="C237" s="69"/>
      <c r="D237" s="69"/>
      <c r="E237" s="70">
        <f t="shared" si="7"/>
        <v>0</v>
      </c>
      <c r="F237" s="70">
        <v>6.73</v>
      </c>
      <c r="G237" s="17">
        <f t="shared" si="6"/>
        <v>0</v>
      </c>
      <c r="H237" s="70"/>
      <c r="I237" s="168"/>
      <c r="J237" s="75"/>
      <c r="K237" s="17">
        <f>янв.23!K237+фев.23!H237-фев.23!G237</f>
        <v>0</v>
      </c>
      <c r="L237" s="11"/>
    </row>
    <row r="238" spans="1:12">
      <c r="A238" s="138"/>
      <c r="B238" s="99">
        <v>236</v>
      </c>
      <c r="C238" s="69"/>
      <c r="D238" s="69"/>
      <c r="E238" s="70">
        <f t="shared" si="7"/>
        <v>0</v>
      </c>
      <c r="F238" s="70">
        <v>6.73</v>
      </c>
      <c r="G238" s="17">
        <f t="shared" si="6"/>
        <v>0</v>
      </c>
      <c r="H238" s="70"/>
      <c r="I238" s="168"/>
      <c r="J238" s="75"/>
      <c r="K238" s="17">
        <f>янв.23!K238+фев.23!H238-фев.23!G238</f>
        <v>0</v>
      </c>
      <c r="L238" s="11"/>
    </row>
    <row r="239" spans="1:12">
      <c r="A239" s="138"/>
      <c r="B239" s="99">
        <v>237</v>
      </c>
      <c r="C239" s="69"/>
      <c r="D239" s="69"/>
      <c r="E239" s="70">
        <f t="shared" si="7"/>
        <v>0</v>
      </c>
      <c r="F239" s="70">
        <v>6.73</v>
      </c>
      <c r="G239" s="17">
        <f t="shared" si="6"/>
        <v>0</v>
      </c>
      <c r="H239" s="70"/>
      <c r="I239" s="168"/>
      <c r="J239" s="75"/>
      <c r="K239" s="17">
        <f>янв.23!K239+фев.23!H239-фев.23!G239</f>
        <v>0</v>
      </c>
      <c r="L239" s="11"/>
    </row>
    <row r="240" spans="1:12">
      <c r="A240" s="138"/>
      <c r="B240" s="99">
        <v>238</v>
      </c>
      <c r="C240" s="69"/>
      <c r="D240" s="69"/>
      <c r="E240" s="70">
        <f t="shared" si="7"/>
        <v>0</v>
      </c>
      <c r="F240" s="70">
        <v>6.73</v>
      </c>
      <c r="G240" s="17">
        <f t="shared" si="6"/>
        <v>0</v>
      </c>
      <c r="H240" s="70"/>
      <c r="I240" s="168"/>
      <c r="J240" s="75"/>
      <c r="K240" s="17">
        <f>янв.23!K240+фев.23!H240-фев.23!G240</f>
        <v>0</v>
      </c>
      <c r="L240" s="11"/>
    </row>
    <row r="241" spans="1:12">
      <c r="A241" s="138"/>
      <c r="B241" s="99">
        <v>239</v>
      </c>
      <c r="C241" s="69"/>
      <c r="D241" s="69"/>
      <c r="E241" s="70">
        <f t="shared" si="7"/>
        <v>0</v>
      </c>
      <c r="F241" s="70">
        <v>6.73</v>
      </c>
      <c r="G241" s="17">
        <f t="shared" si="6"/>
        <v>0</v>
      </c>
      <c r="H241" s="70"/>
      <c r="I241" s="168"/>
      <c r="J241" s="75"/>
      <c r="K241" s="17">
        <f>янв.23!K241+фев.23!H241-фев.23!G241</f>
        <v>0</v>
      </c>
      <c r="L241" s="11"/>
    </row>
    <row r="242" spans="1:12">
      <c r="A242" s="138"/>
      <c r="B242" s="99">
        <v>240</v>
      </c>
      <c r="C242" s="69"/>
      <c r="D242" s="69"/>
      <c r="E242" s="70">
        <f t="shared" si="7"/>
        <v>0</v>
      </c>
      <c r="F242" s="70">
        <v>6.73</v>
      </c>
      <c r="G242" s="17">
        <f t="shared" si="6"/>
        <v>0</v>
      </c>
      <c r="H242" s="70"/>
      <c r="I242" s="168"/>
      <c r="J242" s="75"/>
      <c r="K242" s="17">
        <f>янв.23!K242+фев.23!H242-фев.23!G242</f>
        <v>0</v>
      </c>
      <c r="L242" s="11"/>
    </row>
    <row r="243" spans="1:12">
      <c r="A243" s="138"/>
      <c r="B243" s="99">
        <v>241</v>
      </c>
      <c r="C243" s="69"/>
      <c r="D243" s="69"/>
      <c r="E243" s="70">
        <f t="shared" si="7"/>
        <v>0</v>
      </c>
      <c r="F243" s="70">
        <v>6.73</v>
      </c>
      <c r="G243" s="17">
        <f t="shared" si="6"/>
        <v>0</v>
      </c>
      <c r="H243" s="70"/>
      <c r="I243" s="168"/>
      <c r="J243" s="75"/>
      <c r="K243" s="17">
        <f>янв.23!K243+фев.23!H243-фев.23!G243</f>
        <v>0</v>
      </c>
      <c r="L243" s="11"/>
    </row>
    <row r="244" spans="1:12">
      <c r="A244" s="138"/>
      <c r="B244" s="99">
        <v>242</v>
      </c>
      <c r="C244" s="69">
        <v>29305</v>
      </c>
      <c r="D244" s="69">
        <v>30639</v>
      </c>
      <c r="E244" s="70">
        <f t="shared" si="7"/>
        <v>1334</v>
      </c>
      <c r="F244" s="70">
        <v>6.73</v>
      </c>
      <c r="G244" s="17">
        <f t="shared" si="6"/>
        <v>8977.82</v>
      </c>
      <c r="H244" s="70"/>
      <c r="I244" s="168"/>
      <c r="J244" s="75"/>
      <c r="K244" s="17">
        <f>янв.23!K244+фев.23!H244-фев.23!G244</f>
        <v>-22303.22</v>
      </c>
      <c r="L244" s="11"/>
    </row>
    <row r="245" spans="1:12">
      <c r="A245" s="138"/>
      <c r="B245" s="99">
        <v>243</v>
      </c>
      <c r="C245" s="69">
        <v>23554</v>
      </c>
      <c r="D245" s="69">
        <v>23639</v>
      </c>
      <c r="E245" s="70">
        <f t="shared" si="7"/>
        <v>85</v>
      </c>
      <c r="F245" s="112">
        <v>4.71</v>
      </c>
      <c r="G245" s="17">
        <f t="shared" si="6"/>
        <v>400.35</v>
      </c>
      <c r="H245" s="70">
        <v>650</v>
      </c>
      <c r="I245" s="168">
        <v>222255</v>
      </c>
      <c r="J245" s="75">
        <v>44970</v>
      </c>
      <c r="K245" s="17">
        <f>янв.23!K245+фев.23!H245-фев.23!G245</f>
        <v>2882.64</v>
      </c>
      <c r="L245" s="11"/>
    </row>
    <row r="246" spans="1:12">
      <c r="A246" s="138"/>
      <c r="B246" s="99">
        <v>244</v>
      </c>
      <c r="C246" s="69"/>
      <c r="D246" s="69"/>
      <c r="E246" s="70">
        <f t="shared" si="7"/>
        <v>0</v>
      </c>
      <c r="F246" s="70">
        <v>6.73</v>
      </c>
      <c r="G246" s="17">
        <f t="shared" si="6"/>
        <v>0</v>
      </c>
      <c r="H246" s="70"/>
      <c r="I246" s="168"/>
      <c r="J246" s="75"/>
      <c r="K246" s="17">
        <f>янв.23!K246+фев.23!H246-фев.23!G246</f>
        <v>0</v>
      </c>
      <c r="L246" s="11"/>
    </row>
    <row r="247" spans="1:12">
      <c r="A247" s="138"/>
      <c r="B247" s="99">
        <v>245</v>
      </c>
      <c r="C247" s="69">
        <v>34110</v>
      </c>
      <c r="D247" s="69">
        <v>36288</v>
      </c>
      <c r="E247" s="70">
        <f t="shared" si="7"/>
        <v>2178</v>
      </c>
      <c r="F247" s="112">
        <v>4.71</v>
      </c>
      <c r="G247" s="17">
        <f t="shared" si="6"/>
        <v>10258.379999999999</v>
      </c>
      <c r="H247" s="70"/>
      <c r="I247" s="168"/>
      <c r="J247" s="75"/>
      <c r="K247" s="17">
        <f>янв.23!K247+фев.23!H247-фев.23!G247</f>
        <v>-14666.939999999999</v>
      </c>
      <c r="L247" s="11"/>
    </row>
    <row r="248" spans="1:12">
      <c r="A248" s="138"/>
      <c r="B248" s="99">
        <v>246</v>
      </c>
      <c r="C248" s="69">
        <v>42591</v>
      </c>
      <c r="D248" s="69">
        <v>44171</v>
      </c>
      <c r="E248" s="70">
        <f t="shared" si="7"/>
        <v>1580</v>
      </c>
      <c r="F248" s="112">
        <v>4.71</v>
      </c>
      <c r="G248" s="17">
        <f t="shared" si="6"/>
        <v>7441.8</v>
      </c>
      <c r="H248" s="70">
        <v>5000</v>
      </c>
      <c r="I248" s="168">
        <v>842428</v>
      </c>
      <c r="J248" s="75">
        <v>44964</v>
      </c>
      <c r="K248" s="17">
        <f>янв.23!K248+фев.23!H248-фев.23!G248</f>
        <v>-4471.1400000000003</v>
      </c>
      <c r="L248" s="11"/>
    </row>
    <row r="249" spans="1:12">
      <c r="A249" s="138"/>
      <c r="B249" s="99">
        <v>247</v>
      </c>
      <c r="C249" s="69"/>
      <c r="D249" s="69"/>
      <c r="E249" s="70">
        <f t="shared" si="7"/>
        <v>0</v>
      </c>
      <c r="F249" s="70">
        <v>6.73</v>
      </c>
      <c r="G249" s="17">
        <f t="shared" si="6"/>
        <v>0</v>
      </c>
      <c r="H249" s="70"/>
      <c r="I249" s="168"/>
      <c r="J249" s="75"/>
      <c r="K249" s="17">
        <f>янв.23!K249+фев.23!H249-фев.23!G249</f>
        <v>0</v>
      </c>
      <c r="L249" s="11"/>
    </row>
    <row r="250" spans="1:12">
      <c r="A250" s="138"/>
      <c r="B250" s="99">
        <v>248</v>
      </c>
      <c r="C250" s="69"/>
      <c r="D250" s="69"/>
      <c r="E250" s="70">
        <f t="shared" si="7"/>
        <v>0</v>
      </c>
      <c r="F250" s="70">
        <v>6.73</v>
      </c>
      <c r="G250" s="17">
        <f t="shared" si="6"/>
        <v>0</v>
      </c>
      <c r="H250" s="70"/>
      <c r="I250" s="168"/>
      <c r="J250" s="75"/>
      <c r="K250" s="17">
        <f>янв.23!K250+фев.23!H250-фев.23!G250</f>
        <v>0</v>
      </c>
      <c r="L250" s="11"/>
    </row>
    <row r="251" spans="1:12">
      <c r="A251" s="138"/>
      <c r="B251" s="99">
        <v>249</v>
      </c>
      <c r="C251" s="69">
        <v>24073</v>
      </c>
      <c r="D251" s="69">
        <v>24499</v>
      </c>
      <c r="E251" s="70">
        <f t="shared" si="7"/>
        <v>426</v>
      </c>
      <c r="F251" s="112">
        <v>0</v>
      </c>
      <c r="G251" s="17">
        <f t="shared" si="6"/>
        <v>0</v>
      </c>
      <c r="H251" s="70"/>
      <c r="I251" s="168"/>
      <c r="J251" s="75"/>
      <c r="K251" s="17">
        <f>янв.23!K251+фев.23!H251-фев.23!G251</f>
        <v>0</v>
      </c>
      <c r="L251" s="11"/>
    </row>
    <row r="252" spans="1:12">
      <c r="A252" s="138"/>
      <c r="B252" s="99">
        <v>250</v>
      </c>
      <c r="C252" s="69"/>
      <c r="D252" s="69"/>
      <c r="E252" s="70">
        <f t="shared" si="7"/>
        <v>0</v>
      </c>
      <c r="F252" s="70">
        <v>6.73</v>
      </c>
      <c r="G252" s="17">
        <f t="shared" si="6"/>
        <v>0</v>
      </c>
      <c r="H252" s="70"/>
      <c r="I252" s="168"/>
      <c r="J252" s="75"/>
      <c r="K252" s="17">
        <f>янв.23!K252+фев.23!H252-фев.23!G252</f>
        <v>0</v>
      </c>
      <c r="L252" s="11"/>
    </row>
    <row r="253" spans="1:12">
      <c r="A253" s="77"/>
      <c r="B253" s="99">
        <v>251</v>
      </c>
      <c r="C253" s="69">
        <v>30170</v>
      </c>
      <c r="D253" s="69">
        <v>31042</v>
      </c>
      <c r="E253" s="70">
        <f t="shared" si="7"/>
        <v>872</v>
      </c>
      <c r="F253" s="112">
        <v>4.71</v>
      </c>
      <c r="G253" s="17">
        <f t="shared" si="6"/>
        <v>4107.12</v>
      </c>
      <c r="H253" s="70">
        <v>15500</v>
      </c>
      <c r="I253" s="168">
        <v>100719</v>
      </c>
      <c r="J253" s="75">
        <v>44972</v>
      </c>
      <c r="K253" s="17">
        <f>янв.23!K253+фев.23!H253-фев.23!G253</f>
        <v>3555.4400000000005</v>
      </c>
      <c r="L253" s="11"/>
    </row>
    <row r="254" spans="1:12">
      <c r="A254" s="138"/>
      <c r="B254" s="99">
        <v>252</v>
      </c>
      <c r="C254" s="69"/>
      <c r="D254" s="69"/>
      <c r="E254" s="70">
        <f t="shared" si="7"/>
        <v>0</v>
      </c>
      <c r="F254" s="70">
        <v>6.73</v>
      </c>
      <c r="G254" s="17">
        <f t="shared" si="6"/>
        <v>0</v>
      </c>
      <c r="H254" s="70"/>
      <c r="I254" s="168"/>
      <c r="J254" s="75"/>
      <c r="K254" s="17">
        <f>янв.23!K254+фев.23!H254-фев.23!G254</f>
        <v>0</v>
      </c>
      <c r="L254" s="11"/>
    </row>
    <row r="255" spans="1:12">
      <c r="A255" s="138"/>
      <c r="B255" s="99">
        <v>253</v>
      </c>
      <c r="C255" s="69">
        <v>5</v>
      </c>
      <c r="D255" s="69">
        <v>5</v>
      </c>
      <c r="E255" s="70">
        <f t="shared" si="7"/>
        <v>0</v>
      </c>
      <c r="F255" s="70">
        <v>6.73</v>
      </c>
      <c r="G255" s="17">
        <f t="shared" si="6"/>
        <v>0</v>
      </c>
      <c r="H255" s="70"/>
      <c r="I255" s="168"/>
      <c r="J255" s="75"/>
      <c r="K255" s="17">
        <f>янв.23!K255+фев.23!H255-фев.23!G255</f>
        <v>-6.73</v>
      </c>
      <c r="L255" s="11"/>
    </row>
    <row r="256" spans="1:12">
      <c r="A256" s="138"/>
      <c r="B256" s="99">
        <v>254</v>
      </c>
      <c r="C256" s="69"/>
      <c r="D256" s="69"/>
      <c r="E256" s="70">
        <f t="shared" si="7"/>
        <v>0</v>
      </c>
      <c r="F256" s="70">
        <v>6.73</v>
      </c>
      <c r="G256" s="17">
        <f t="shared" si="6"/>
        <v>0</v>
      </c>
      <c r="H256" s="70"/>
      <c r="I256" s="168"/>
      <c r="J256" s="75"/>
      <c r="K256" s="17">
        <f>янв.23!K256+фев.23!H256-фев.23!G256</f>
        <v>0</v>
      </c>
      <c r="L256" s="11"/>
    </row>
    <row r="257" spans="1:12">
      <c r="A257" s="138"/>
      <c r="B257" s="99">
        <v>256</v>
      </c>
      <c r="C257" s="69">
        <v>1115</v>
      </c>
      <c r="D257" s="69">
        <v>1115</v>
      </c>
      <c r="E257" s="70">
        <f t="shared" si="7"/>
        <v>0</v>
      </c>
      <c r="F257" s="70">
        <v>6.73</v>
      </c>
      <c r="G257" s="17">
        <f t="shared" si="6"/>
        <v>0</v>
      </c>
      <c r="H257" s="70"/>
      <c r="I257" s="168"/>
      <c r="J257" s="75"/>
      <c r="K257" s="17">
        <f>янв.23!K257+фев.23!H257-фев.23!G257</f>
        <v>-7477.0300000000007</v>
      </c>
      <c r="L257" s="11"/>
    </row>
    <row r="258" spans="1:12">
      <c r="A258" s="138"/>
      <c r="B258" s="99">
        <v>258</v>
      </c>
      <c r="C258" s="69">
        <v>43</v>
      </c>
      <c r="D258" s="69">
        <v>43</v>
      </c>
      <c r="E258" s="70">
        <f t="shared" si="7"/>
        <v>0</v>
      </c>
      <c r="F258" s="70">
        <v>6.73</v>
      </c>
      <c r="G258" s="17">
        <f t="shared" si="6"/>
        <v>0</v>
      </c>
      <c r="H258" s="70"/>
      <c r="I258" s="168"/>
      <c r="J258" s="75"/>
      <c r="K258" s="17">
        <f>янв.23!K258+фев.23!H258-фев.23!G258</f>
        <v>260</v>
      </c>
      <c r="L258" s="11"/>
    </row>
    <row r="259" spans="1:12">
      <c r="A259" s="138"/>
      <c r="B259" s="99">
        <v>259</v>
      </c>
      <c r="C259" s="69"/>
      <c r="D259" s="69"/>
      <c r="E259" s="70">
        <f t="shared" si="7"/>
        <v>0</v>
      </c>
      <c r="F259" s="70">
        <v>6.73</v>
      </c>
      <c r="G259" s="17">
        <f t="shared" si="6"/>
        <v>0</v>
      </c>
      <c r="H259" s="70"/>
      <c r="I259" s="168"/>
      <c r="J259" s="75"/>
      <c r="K259" s="17">
        <f>янв.23!K259+фев.23!H259-фев.23!G259</f>
        <v>0</v>
      </c>
      <c r="L259" s="11"/>
    </row>
    <row r="260" spans="1:12">
      <c r="A260" s="138"/>
      <c r="B260" s="99">
        <v>260</v>
      </c>
      <c r="C260" s="69">
        <v>5</v>
      </c>
      <c r="D260" s="69">
        <v>5</v>
      </c>
      <c r="E260" s="70">
        <f t="shared" si="7"/>
        <v>0</v>
      </c>
      <c r="F260" s="70">
        <v>6.73</v>
      </c>
      <c r="G260" s="17">
        <f t="shared" si="6"/>
        <v>0</v>
      </c>
      <c r="H260" s="70"/>
      <c r="I260" s="168"/>
      <c r="J260" s="75"/>
      <c r="K260" s="17">
        <f>янв.23!K260+фев.23!H260-фев.23!G260</f>
        <v>0</v>
      </c>
      <c r="L260" s="11"/>
    </row>
    <row r="261" spans="1:12">
      <c r="A261" s="138"/>
      <c r="B261" s="99">
        <v>261</v>
      </c>
      <c r="C261" s="69"/>
      <c r="D261" s="69"/>
      <c r="E261" s="70">
        <f t="shared" si="7"/>
        <v>0</v>
      </c>
      <c r="F261" s="70">
        <v>6.73</v>
      </c>
      <c r="G261" s="17">
        <f t="shared" si="6"/>
        <v>0</v>
      </c>
      <c r="H261" s="70"/>
      <c r="I261" s="168"/>
      <c r="J261" s="75"/>
      <c r="K261" s="17">
        <f>янв.23!K261+фев.23!H261-фев.23!G261</f>
        <v>0</v>
      </c>
      <c r="L261" s="11"/>
    </row>
    <row r="262" spans="1:12">
      <c r="A262" s="138"/>
      <c r="B262" s="99">
        <v>262</v>
      </c>
      <c r="C262" s="69"/>
      <c r="D262" s="69"/>
      <c r="E262" s="70">
        <f t="shared" si="7"/>
        <v>0</v>
      </c>
      <c r="F262" s="70">
        <v>6.73</v>
      </c>
      <c r="G262" s="17">
        <f t="shared" si="6"/>
        <v>0</v>
      </c>
      <c r="H262" s="70"/>
      <c r="I262" s="168"/>
      <c r="J262" s="75"/>
      <c r="K262" s="17">
        <f>янв.23!K262+фев.23!H262-фев.23!G262</f>
        <v>0</v>
      </c>
      <c r="L262" s="11"/>
    </row>
    <row r="263" spans="1:12">
      <c r="A263" s="138"/>
      <c r="B263" s="99">
        <v>263</v>
      </c>
      <c r="C263" s="69"/>
      <c r="D263" s="69"/>
      <c r="E263" s="70">
        <f t="shared" si="7"/>
        <v>0</v>
      </c>
      <c r="F263" s="70">
        <v>6.73</v>
      </c>
      <c r="G263" s="17">
        <f t="shared" si="6"/>
        <v>0</v>
      </c>
      <c r="H263" s="70"/>
      <c r="I263" s="168"/>
      <c r="J263" s="75"/>
      <c r="K263" s="17">
        <f>янв.23!K263+фев.23!H263-фев.23!G263</f>
        <v>0</v>
      </c>
      <c r="L263" s="11"/>
    </row>
    <row r="264" spans="1:12">
      <c r="A264" s="138"/>
      <c r="B264" s="99">
        <v>264</v>
      </c>
      <c r="C264" s="69"/>
      <c r="D264" s="69"/>
      <c r="E264" s="70">
        <f t="shared" si="7"/>
        <v>0</v>
      </c>
      <c r="F264" s="70">
        <v>6.73</v>
      </c>
      <c r="G264" s="17">
        <f t="shared" si="6"/>
        <v>0</v>
      </c>
      <c r="H264" s="70"/>
      <c r="I264" s="168"/>
      <c r="J264" s="75"/>
      <c r="K264" s="17">
        <f>янв.23!K264+фев.23!H264-фев.23!G264</f>
        <v>0</v>
      </c>
      <c r="L264" s="11"/>
    </row>
    <row r="265" spans="1:12">
      <c r="A265" s="138"/>
      <c r="B265" s="99">
        <v>265</v>
      </c>
      <c r="C265" s="69">
        <v>83</v>
      </c>
      <c r="D265" s="69">
        <v>83</v>
      </c>
      <c r="E265" s="70">
        <f t="shared" si="7"/>
        <v>0</v>
      </c>
      <c r="F265" s="70">
        <v>6.73</v>
      </c>
      <c r="G265" s="17">
        <f t="shared" si="6"/>
        <v>0</v>
      </c>
      <c r="H265" s="70"/>
      <c r="I265" s="168"/>
      <c r="J265" s="75"/>
      <c r="K265" s="17">
        <f>янв.23!K265+фев.23!H265-фев.23!G265</f>
        <v>0</v>
      </c>
      <c r="L265" s="11"/>
    </row>
    <row r="266" spans="1:12">
      <c r="A266" s="138"/>
      <c r="B266" s="99">
        <v>266</v>
      </c>
      <c r="C266" s="69">
        <v>9486</v>
      </c>
      <c r="D266" s="69">
        <v>10334</v>
      </c>
      <c r="E266" s="70">
        <f t="shared" si="7"/>
        <v>848</v>
      </c>
      <c r="F266" s="112">
        <v>4.71</v>
      </c>
      <c r="G266" s="17">
        <f t="shared" ref="G266:G329" si="8">F266*E266</f>
        <v>3994.08</v>
      </c>
      <c r="H266" s="70">
        <v>5000</v>
      </c>
      <c r="I266" s="168">
        <v>731282</v>
      </c>
      <c r="J266" s="75">
        <v>44959</v>
      </c>
      <c r="K266" s="17">
        <f>янв.23!K266+фев.23!H266-фев.23!G266</f>
        <v>-1005.25</v>
      </c>
      <c r="L266" s="11"/>
    </row>
    <row r="267" spans="1:12">
      <c r="A267" s="27"/>
      <c r="B267" s="99">
        <v>267</v>
      </c>
      <c r="C267" s="69">
        <v>956</v>
      </c>
      <c r="D267" s="69">
        <v>956</v>
      </c>
      <c r="E267" s="70">
        <f t="shared" si="7"/>
        <v>0</v>
      </c>
      <c r="F267" s="70">
        <v>6.73</v>
      </c>
      <c r="G267" s="17">
        <f t="shared" si="8"/>
        <v>0</v>
      </c>
      <c r="H267" s="70"/>
      <c r="I267" s="168"/>
      <c r="J267" s="75"/>
      <c r="K267" s="17">
        <f>янв.23!K267+фев.23!H267-фев.23!G267</f>
        <v>-1467.14</v>
      </c>
      <c r="L267" s="11"/>
    </row>
    <row r="268" spans="1:12">
      <c r="A268" s="138"/>
      <c r="B268" s="99">
        <v>268</v>
      </c>
      <c r="C268" s="69">
        <v>88683</v>
      </c>
      <c r="D268" s="69">
        <v>89257</v>
      </c>
      <c r="E268" s="70">
        <f t="shared" si="7"/>
        <v>574</v>
      </c>
      <c r="F268" s="112">
        <v>4.71</v>
      </c>
      <c r="G268" s="17">
        <f t="shared" si="8"/>
        <v>2703.54</v>
      </c>
      <c r="H268" s="70">
        <v>7000</v>
      </c>
      <c r="I268" s="168">
        <v>500706</v>
      </c>
      <c r="J268" s="75">
        <v>44969</v>
      </c>
      <c r="K268" s="17">
        <f>янв.23!K268+фев.23!H268-фев.23!G268</f>
        <v>3613.2400000000007</v>
      </c>
      <c r="L268" s="11"/>
    </row>
    <row r="269" spans="1:12">
      <c r="A269" s="138"/>
      <c r="B269" s="99">
        <v>269</v>
      </c>
      <c r="C269" s="69">
        <v>124</v>
      </c>
      <c r="D269" s="69">
        <v>124</v>
      </c>
      <c r="E269" s="70">
        <f t="shared" ref="E269:E333" si="9">D269-C269</f>
        <v>0</v>
      </c>
      <c r="F269" s="70">
        <v>6.73</v>
      </c>
      <c r="G269" s="17">
        <f t="shared" si="8"/>
        <v>0</v>
      </c>
      <c r="H269" s="70"/>
      <c r="I269" s="168"/>
      <c r="J269" s="75"/>
      <c r="K269" s="17">
        <f>янв.23!K269+фев.23!H269-фев.23!G269</f>
        <v>0</v>
      </c>
      <c r="L269" s="11"/>
    </row>
    <row r="270" spans="1:12">
      <c r="A270" s="138"/>
      <c r="B270" s="99">
        <v>270</v>
      </c>
      <c r="C270" s="69">
        <v>6607</v>
      </c>
      <c r="D270" s="69">
        <v>6851</v>
      </c>
      <c r="E270" s="70">
        <f t="shared" si="9"/>
        <v>244</v>
      </c>
      <c r="F270" s="70">
        <v>6.73</v>
      </c>
      <c r="G270" s="17">
        <f t="shared" si="8"/>
        <v>1642.1200000000001</v>
      </c>
      <c r="H270" s="70"/>
      <c r="I270" s="168"/>
      <c r="J270" s="75"/>
      <c r="K270" s="17">
        <f>янв.23!K270+фев.23!H270-фев.23!G270</f>
        <v>-25473.05</v>
      </c>
      <c r="L270" s="11"/>
    </row>
    <row r="271" spans="1:12">
      <c r="A271" s="138"/>
      <c r="B271" s="99">
        <v>272</v>
      </c>
      <c r="C271" s="69"/>
      <c r="D271" s="69"/>
      <c r="E271" s="70">
        <f t="shared" si="9"/>
        <v>0</v>
      </c>
      <c r="F271" s="70">
        <v>6.73</v>
      </c>
      <c r="G271" s="17">
        <f t="shared" si="8"/>
        <v>0</v>
      </c>
      <c r="H271" s="70"/>
      <c r="I271" s="168"/>
      <c r="J271" s="75"/>
      <c r="K271" s="17">
        <f>янв.23!K271+фев.23!H271-фев.23!G271</f>
        <v>0</v>
      </c>
      <c r="L271" s="11"/>
    </row>
    <row r="272" spans="1:12">
      <c r="A272" s="138"/>
      <c r="B272" s="99">
        <v>273</v>
      </c>
      <c r="C272" s="69">
        <v>11500</v>
      </c>
      <c r="D272" s="69">
        <v>13739</v>
      </c>
      <c r="E272" s="70">
        <f t="shared" si="9"/>
        <v>2239</v>
      </c>
      <c r="F272" s="70">
        <v>6.73</v>
      </c>
      <c r="G272" s="17">
        <f t="shared" si="8"/>
        <v>15068.470000000001</v>
      </c>
      <c r="H272" s="70"/>
      <c r="I272" s="168"/>
      <c r="J272" s="75"/>
      <c r="K272" s="17">
        <f>янв.23!K272+фев.23!H272-фев.23!G272</f>
        <v>-37418.800000000003</v>
      </c>
      <c r="L272" s="11"/>
    </row>
    <row r="273" spans="1:12">
      <c r="A273" s="138"/>
      <c r="B273" s="99">
        <v>274</v>
      </c>
      <c r="C273" s="69">
        <v>50896</v>
      </c>
      <c r="D273" s="69">
        <v>53682</v>
      </c>
      <c r="E273" s="70">
        <f t="shared" si="9"/>
        <v>2786</v>
      </c>
      <c r="F273" s="112">
        <v>4.71</v>
      </c>
      <c r="G273" s="17">
        <f t="shared" si="8"/>
        <v>13122.06</v>
      </c>
      <c r="H273" s="70">
        <v>35409.78</v>
      </c>
      <c r="I273" s="168">
        <v>123853.996656</v>
      </c>
      <c r="J273" s="75" t="s">
        <v>78</v>
      </c>
      <c r="K273" s="17">
        <f>янв.23!K273+фев.23!H273-фев.23!G273</f>
        <v>5581.35</v>
      </c>
      <c r="L273" s="11"/>
    </row>
    <row r="274" spans="1:12">
      <c r="A274" s="138"/>
      <c r="B274" s="99">
        <v>275</v>
      </c>
      <c r="C274" s="69">
        <v>5305</v>
      </c>
      <c r="D274" s="69">
        <v>5305</v>
      </c>
      <c r="E274" s="70">
        <f t="shared" si="9"/>
        <v>0</v>
      </c>
      <c r="F274" s="112">
        <v>4.71</v>
      </c>
      <c r="G274" s="17">
        <f t="shared" si="8"/>
        <v>0</v>
      </c>
      <c r="H274" s="70">
        <v>1000</v>
      </c>
      <c r="I274" s="168">
        <v>163277</v>
      </c>
      <c r="J274" s="75">
        <v>44970</v>
      </c>
      <c r="K274" s="17">
        <f>янв.23!K274+фев.23!H274-фев.23!G274</f>
        <v>2500</v>
      </c>
      <c r="L274" s="11"/>
    </row>
    <row r="275" spans="1:12">
      <c r="A275" s="138"/>
      <c r="B275" s="99">
        <v>276</v>
      </c>
      <c r="C275" s="69">
        <v>77325</v>
      </c>
      <c r="D275" s="69">
        <v>78804</v>
      </c>
      <c r="E275" s="70">
        <f t="shared" si="9"/>
        <v>1479</v>
      </c>
      <c r="F275" s="112">
        <v>4.71</v>
      </c>
      <c r="G275" s="17">
        <f t="shared" si="8"/>
        <v>6966.09</v>
      </c>
      <c r="H275" s="70"/>
      <c r="I275" s="168"/>
      <c r="J275" s="75"/>
      <c r="K275" s="17">
        <f>янв.23!K275+фев.23!H275-фев.23!G275</f>
        <v>-16640.43</v>
      </c>
      <c r="L275" s="11"/>
    </row>
    <row r="276" spans="1:12">
      <c r="A276" s="138"/>
      <c r="B276" s="99">
        <v>277</v>
      </c>
      <c r="C276" s="69"/>
      <c r="D276" s="69"/>
      <c r="E276" s="70">
        <f t="shared" si="9"/>
        <v>0</v>
      </c>
      <c r="F276" s="70">
        <v>6.73</v>
      </c>
      <c r="G276" s="17">
        <f t="shared" si="8"/>
        <v>0</v>
      </c>
      <c r="H276" s="70"/>
      <c r="I276" s="168"/>
      <c r="J276" s="75"/>
      <c r="K276" s="17">
        <f>янв.23!K276+фев.23!H276-фев.23!G276</f>
        <v>0</v>
      </c>
      <c r="L276" s="11"/>
    </row>
    <row r="277" spans="1:12">
      <c r="A277" s="138"/>
      <c r="B277" s="99">
        <v>278</v>
      </c>
      <c r="C277" s="69">
        <v>27365</v>
      </c>
      <c r="D277" s="69">
        <v>27540</v>
      </c>
      <c r="E277" s="70">
        <f t="shared" si="9"/>
        <v>175</v>
      </c>
      <c r="F277" s="70">
        <v>6.73</v>
      </c>
      <c r="G277" s="17">
        <f t="shared" si="8"/>
        <v>1177.75</v>
      </c>
      <c r="H277" s="70">
        <v>6500</v>
      </c>
      <c r="I277" s="168">
        <v>741095.73708700004</v>
      </c>
      <c r="J277" s="75">
        <v>44984</v>
      </c>
      <c r="K277" s="17">
        <f>янв.23!K277+фев.23!H277-фев.23!G277</f>
        <v>1358.2799999999997</v>
      </c>
      <c r="L277" s="11"/>
    </row>
    <row r="278" spans="1:12">
      <c r="A278" s="138"/>
      <c r="B278" s="100" t="s">
        <v>28</v>
      </c>
      <c r="C278" s="69">
        <v>24830</v>
      </c>
      <c r="D278" s="69">
        <v>24830</v>
      </c>
      <c r="E278" s="70">
        <f t="shared" si="9"/>
        <v>0</v>
      </c>
      <c r="F278" s="70">
        <v>6.73</v>
      </c>
      <c r="G278" s="17">
        <f t="shared" si="8"/>
        <v>0</v>
      </c>
      <c r="H278" s="70"/>
      <c r="I278" s="168"/>
      <c r="J278" s="75"/>
      <c r="K278" s="17">
        <f>янв.23!K278+фев.23!H278-фев.23!G278</f>
        <v>-195.17000000000002</v>
      </c>
      <c r="L278" s="11"/>
    </row>
    <row r="279" spans="1:12">
      <c r="A279" s="138"/>
      <c r="B279" s="99" t="s">
        <v>29</v>
      </c>
      <c r="C279" s="69">
        <v>43696</v>
      </c>
      <c r="D279" s="69">
        <v>44209</v>
      </c>
      <c r="E279" s="70">
        <f t="shared" si="9"/>
        <v>513</v>
      </c>
      <c r="F279" s="112">
        <v>4.71</v>
      </c>
      <c r="G279" s="17">
        <f t="shared" si="8"/>
        <v>2416.23</v>
      </c>
      <c r="H279" s="70"/>
      <c r="I279" s="168"/>
      <c r="J279" s="75"/>
      <c r="K279" s="17">
        <f>янв.23!K279+фев.23!H279-фев.23!G279</f>
        <v>-5317.59</v>
      </c>
      <c r="L279" s="11"/>
    </row>
    <row r="280" spans="1:12" s="64" customFormat="1">
      <c r="A280" s="172"/>
      <c r="B280" s="171">
        <v>280</v>
      </c>
      <c r="C280" s="69">
        <v>5001</v>
      </c>
      <c r="D280" s="69">
        <v>5540</v>
      </c>
      <c r="E280" s="70">
        <f t="shared" si="9"/>
        <v>539</v>
      </c>
      <c r="F280" s="112">
        <v>6.73</v>
      </c>
      <c r="G280" s="70">
        <f t="shared" si="8"/>
        <v>3627.4700000000003</v>
      </c>
      <c r="H280" s="70"/>
      <c r="I280" s="171"/>
      <c r="J280" s="75"/>
      <c r="K280" s="70">
        <f>янв.23!K280+фев.23!H280-фев.23!G280</f>
        <v>-29847.550000000003</v>
      </c>
      <c r="L280" s="67"/>
    </row>
    <row r="281" spans="1:12">
      <c r="A281" s="138"/>
      <c r="B281" s="99">
        <v>281</v>
      </c>
      <c r="C281" s="69">
        <v>19094</v>
      </c>
      <c r="D281" s="69">
        <v>19528</v>
      </c>
      <c r="E281" s="70">
        <f t="shared" si="9"/>
        <v>434</v>
      </c>
      <c r="F281" s="70">
        <v>6.73</v>
      </c>
      <c r="G281" s="17">
        <f t="shared" si="8"/>
        <v>2920.82</v>
      </c>
      <c r="H281" s="70">
        <v>5000</v>
      </c>
      <c r="I281" s="168">
        <v>13271</v>
      </c>
      <c r="J281" s="75">
        <v>44963</v>
      </c>
      <c r="K281" s="17">
        <f>янв.23!K281+фев.23!H281-фев.23!G281</f>
        <v>-2221.2900000000004</v>
      </c>
      <c r="L281" s="11"/>
    </row>
    <row r="282" spans="1:12">
      <c r="A282" s="138"/>
      <c r="B282" s="99">
        <v>282</v>
      </c>
      <c r="C282" s="69">
        <v>577</v>
      </c>
      <c r="D282" s="69">
        <v>577</v>
      </c>
      <c r="E282" s="70">
        <f t="shared" si="9"/>
        <v>0</v>
      </c>
      <c r="F282" s="70">
        <v>6.73</v>
      </c>
      <c r="G282" s="17">
        <f t="shared" si="8"/>
        <v>0</v>
      </c>
      <c r="H282" s="70"/>
      <c r="I282" s="168"/>
      <c r="J282" s="75"/>
      <c r="K282" s="17">
        <f>янв.23!K282+фев.23!H282-фев.23!G282</f>
        <v>0</v>
      </c>
      <c r="L282" s="11"/>
    </row>
    <row r="283" spans="1:12">
      <c r="A283" s="138"/>
      <c r="B283" s="99">
        <v>283</v>
      </c>
      <c r="C283" s="69">
        <v>3359</v>
      </c>
      <c r="D283" s="69">
        <v>3360</v>
      </c>
      <c r="E283" s="70">
        <f t="shared" si="9"/>
        <v>1</v>
      </c>
      <c r="F283" s="70">
        <v>6.73</v>
      </c>
      <c r="G283" s="17">
        <f t="shared" si="8"/>
        <v>6.73</v>
      </c>
      <c r="H283" s="70"/>
      <c r="I283" s="168"/>
      <c r="J283" s="75"/>
      <c r="K283" s="17">
        <f>янв.23!K283+фев.23!H283-фев.23!G283</f>
        <v>-13.46</v>
      </c>
      <c r="L283" s="11"/>
    </row>
    <row r="284" spans="1:12">
      <c r="A284" s="138"/>
      <c r="B284" s="99">
        <v>284</v>
      </c>
      <c r="C284" s="69">
        <v>4456</v>
      </c>
      <c r="D284" s="69">
        <v>4456</v>
      </c>
      <c r="E284" s="70">
        <f t="shared" si="9"/>
        <v>0</v>
      </c>
      <c r="F284" s="70">
        <v>6.73</v>
      </c>
      <c r="G284" s="17">
        <f t="shared" si="8"/>
        <v>0</v>
      </c>
      <c r="H284" s="70"/>
      <c r="I284" s="168"/>
      <c r="J284" s="75"/>
      <c r="K284" s="17">
        <f>янв.23!K284+фев.23!H284-фев.23!G284</f>
        <v>0</v>
      </c>
      <c r="L284" s="11"/>
    </row>
    <row r="285" spans="1:12">
      <c r="A285" s="138"/>
      <c r="B285" s="99">
        <v>285</v>
      </c>
      <c r="C285" s="69">
        <v>77544</v>
      </c>
      <c r="D285" s="69">
        <v>78895</v>
      </c>
      <c r="E285" s="70">
        <f t="shared" si="9"/>
        <v>1351</v>
      </c>
      <c r="F285" s="70">
        <v>6.73</v>
      </c>
      <c r="G285" s="17">
        <f t="shared" si="8"/>
        <v>9092.2300000000014</v>
      </c>
      <c r="H285" s="70">
        <v>7250</v>
      </c>
      <c r="I285" s="168">
        <v>923248</v>
      </c>
      <c r="J285" s="75">
        <v>44960</v>
      </c>
      <c r="K285" s="17">
        <f>янв.23!K285+фев.23!H285-фев.23!G285</f>
        <v>-20753.530000000006</v>
      </c>
      <c r="L285" s="11"/>
    </row>
    <row r="286" spans="1:12">
      <c r="A286" s="138"/>
      <c r="B286" s="99">
        <v>286</v>
      </c>
      <c r="C286" s="69">
        <v>88496</v>
      </c>
      <c r="D286" s="69">
        <v>89895</v>
      </c>
      <c r="E286" s="70">
        <f t="shared" si="9"/>
        <v>1399</v>
      </c>
      <c r="F286" s="112">
        <v>4.71</v>
      </c>
      <c r="G286" s="17">
        <f t="shared" si="8"/>
        <v>6589.29</v>
      </c>
      <c r="H286" s="70">
        <v>9481.23</v>
      </c>
      <c r="I286" s="168">
        <v>75871</v>
      </c>
      <c r="J286" s="75">
        <v>44963</v>
      </c>
      <c r="K286" s="17">
        <f>янв.23!K286+фев.23!H286-фев.23!G286</f>
        <v>-6589.29</v>
      </c>
      <c r="L286" s="11"/>
    </row>
    <row r="287" spans="1:12">
      <c r="A287" s="138"/>
      <c r="B287" s="99">
        <v>287</v>
      </c>
      <c r="C287" s="69">
        <v>27344</v>
      </c>
      <c r="D287" s="69">
        <v>28451</v>
      </c>
      <c r="E287" s="70">
        <f t="shared" si="9"/>
        <v>1107</v>
      </c>
      <c r="F287" s="70">
        <v>6.73</v>
      </c>
      <c r="G287" s="17">
        <f t="shared" si="8"/>
        <v>7450.1100000000006</v>
      </c>
      <c r="H287" s="70">
        <v>9000</v>
      </c>
      <c r="I287" s="168">
        <v>666959.18547400006</v>
      </c>
      <c r="J287" s="75" t="s">
        <v>74</v>
      </c>
      <c r="K287" s="17">
        <f>янв.23!K287+фев.23!H287-фев.23!G287</f>
        <v>-6222.0700000000015</v>
      </c>
      <c r="L287" s="11"/>
    </row>
    <row r="288" spans="1:12">
      <c r="A288" s="138"/>
      <c r="B288" s="99">
        <v>288</v>
      </c>
      <c r="C288" s="69">
        <v>47705</v>
      </c>
      <c r="D288" s="69">
        <v>48337</v>
      </c>
      <c r="E288" s="70">
        <f t="shared" si="9"/>
        <v>632</v>
      </c>
      <c r="F288" s="70">
        <v>6.73</v>
      </c>
      <c r="G288" s="17">
        <f t="shared" si="8"/>
        <v>4253.3600000000006</v>
      </c>
      <c r="H288" s="70">
        <v>3000</v>
      </c>
      <c r="I288" s="168">
        <v>502818</v>
      </c>
      <c r="J288" s="75">
        <v>44970</v>
      </c>
      <c r="K288" s="17">
        <f>янв.23!K288+фев.23!H288-фев.23!G288</f>
        <v>-2545.9100000000008</v>
      </c>
      <c r="L288" s="11"/>
    </row>
    <row r="289" spans="1:12">
      <c r="A289" s="138"/>
      <c r="B289" s="99">
        <v>289</v>
      </c>
      <c r="C289" s="69">
        <v>3127</v>
      </c>
      <c r="D289" s="69">
        <v>3151</v>
      </c>
      <c r="E289" s="70">
        <f t="shared" si="9"/>
        <v>24</v>
      </c>
      <c r="F289" s="70">
        <v>6.73</v>
      </c>
      <c r="G289" s="17">
        <f t="shared" ref="G289" si="10">F289*E289</f>
        <v>161.52000000000001</v>
      </c>
      <c r="H289" s="70"/>
      <c r="I289" s="168"/>
      <c r="J289" s="75"/>
      <c r="K289" s="17">
        <f>янв.23!K289+фев.23!H289-фев.23!G289</f>
        <v>-383.61</v>
      </c>
      <c r="L289" s="11"/>
    </row>
    <row r="290" spans="1:12">
      <c r="A290" s="138"/>
      <c r="B290" s="99">
        <v>290</v>
      </c>
      <c r="C290" s="69"/>
      <c r="D290" s="69"/>
      <c r="E290" s="70">
        <f t="shared" si="9"/>
        <v>0</v>
      </c>
      <c r="F290" s="70">
        <v>6.73</v>
      </c>
      <c r="G290" s="17">
        <f t="shared" si="8"/>
        <v>0</v>
      </c>
      <c r="H290" s="70"/>
      <c r="I290" s="168"/>
      <c r="J290" s="75"/>
      <c r="K290" s="17">
        <f>янв.23!K290+фев.23!H290-фев.23!G290</f>
        <v>0</v>
      </c>
      <c r="L290" s="11"/>
    </row>
    <row r="291" spans="1:12">
      <c r="A291" s="138"/>
      <c r="B291" s="99">
        <v>291</v>
      </c>
      <c r="C291" s="69"/>
      <c r="D291" s="69"/>
      <c r="E291" s="70">
        <f t="shared" si="9"/>
        <v>0</v>
      </c>
      <c r="F291" s="70">
        <v>6.73</v>
      </c>
      <c r="G291" s="17">
        <f t="shared" si="8"/>
        <v>0</v>
      </c>
      <c r="H291" s="70"/>
      <c r="I291" s="168"/>
      <c r="J291" s="75"/>
      <c r="K291" s="17">
        <f>янв.23!K291+фев.23!H291-фев.23!G291</f>
        <v>0</v>
      </c>
      <c r="L291" s="11"/>
    </row>
    <row r="292" spans="1:12">
      <c r="A292" s="138"/>
      <c r="B292" s="99">
        <v>292</v>
      </c>
      <c r="C292" s="69">
        <v>17896</v>
      </c>
      <c r="D292" s="69">
        <v>17924</v>
      </c>
      <c r="E292" s="70">
        <f t="shared" si="9"/>
        <v>28</v>
      </c>
      <c r="F292" s="112">
        <v>4.71</v>
      </c>
      <c r="G292" s="17">
        <f t="shared" si="8"/>
        <v>131.88</v>
      </c>
      <c r="H292" s="70"/>
      <c r="I292" s="168"/>
      <c r="J292" s="75"/>
      <c r="K292" s="17">
        <f>янв.23!K292+фев.23!H292-фев.23!G292</f>
        <v>-296.73</v>
      </c>
      <c r="L292" s="11"/>
    </row>
    <row r="293" spans="1:12">
      <c r="A293" s="138"/>
      <c r="B293" s="99">
        <v>293</v>
      </c>
      <c r="C293" s="69"/>
      <c r="D293" s="69"/>
      <c r="E293" s="70">
        <f t="shared" si="9"/>
        <v>0</v>
      </c>
      <c r="F293" s="70">
        <v>6.73</v>
      </c>
      <c r="G293" s="17">
        <f t="shared" si="8"/>
        <v>0</v>
      </c>
      <c r="H293" s="70"/>
      <c r="I293" s="168"/>
      <c r="J293" s="75"/>
      <c r="K293" s="17">
        <f>янв.23!K293+фев.23!H293-фев.23!G293</f>
        <v>0</v>
      </c>
      <c r="L293" s="11"/>
    </row>
    <row r="294" spans="1:12">
      <c r="A294" s="138"/>
      <c r="B294" s="99">
        <v>294</v>
      </c>
      <c r="C294" s="69">
        <v>41418</v>
      </c>
      <c r="D294" s="69">
        <v>42371</v>
      </c>
      <c r="E294" s="70">
        <f t="shared" si="9"/>
        <v>953</v>
      </c>
      <c r="F294" s="70">
        <v>6.73</v>
      </c>
      <c r="G294" s="17">
        <f t="shared" si="8"/>
        <v>6413.6900000000005</v>
      </c>
      <c r="H294" s="70">
        <v>7200</v>
      </c>
      <c r="I294" s="168">
        <v>157090</v>
      </c>
      <c r="J294" s="75">
        <v>44985</v>
      </c>
      <c r="K294" s="17">
        <f>янв.23!K294+фев.23!H294-фев.23!G294</f>
        <v>-2289.6900000000014</v>
      </c>
      <c r="L294" s="11"/>
    </row>
    <row r="295" spans="1:12">
      <c r="A295" s="138"/>
      <c r="B295" s="99">
        <v>295</v>
      </c>
      <c r="C295" s="69"/>
      <c r="D295" s="69"/>
      <c r="E295" s="70">
        <f t="shared" si="9"/>
        <v>0</v>
      </c>
      <c r="F295" s="70">
        <v>6.73</v>
      </c>
      <c r="G295" s="17">
        <f t="shared" si="8"/>
        <v>0</v>
      </c>
      <c r="H295" s="70"/>
      <c r="I295" s="168"/>
      <c r="J295" s="75"/>
      <c r="K295" s="17">
        <f>янв.23!K295+фев.23!H295-фев.23!G295</f>
        <v>0</v>
      </c>
      <c r="L295" s="11"/>
    </row>
    <row r="296" spans="1:12">
      <c r="A296" s="138"/>
      <c r="B296" s="99">
        <v>296</v>
      </c>
      <c r="C296" s="69"/>
      <c r="D296" s="69"/>
      <c r="E296" s="70">
        <f t="shared" si="9"/>
        <v>0</v>
      </c>
      <c r="F296" s="70">
        <v>6.73</v>
      </c>
      <c r="G296" s="17">
        <f t="shared" si="8"/>
        <v>0</v>
      </c>
      <c r="H296" s="70"/>
      <c r="I296" s="168"/>
      <c r="J296" s="75"/>
      <c r="K296" s="17">
        <f>янв.23!K296+фев.23!H296-фев.23!G296</f>
        <v>0</v>
      </c>
      <c r="L296" s="11"/>
    </row>
    <row r="297" spans="1:12">
      <c r="A297" s="138"/>
      <c r="B297" s="99">
        <v>297</v>
      </c>
      <c r="C297" s="69"/>
      <c r="D297" s="69"/>
      <c r="E297" s="70">
        <f t="shared" si="9"/>
        <v>0</v>
      </c>
      <c r="F297" s="70">
        <v>6.73</v>
      </c>
      <c r="G297" s="17">
        <f t="shared" si="8"/>
        <v>0</v>
      </c>
      <c r="H297" s="70"/>
      <c r="I297" s="168"/>
      <c r="J297" s="75"/>
      <c r="K297" s="17">
        <f>янв.23!K297+фев.23!H297-фев.23!G297</f>
        <v>0</v>
      </c>
      <c r="L297" s="11"/>
    </row>
    <row r="298" spans="1:12">
      <c r="A298" s="138"/>
      <c r="B298" s="99">
        <v>298</v>
      </c>
      <c r="C298" s="69"/>
      <c r="D298" s="69"/>
      <c r="E298" s="70">
        <f t="shared" si="9"/>
        <v>0</v>
      </c>
      <c r="F298" s="70">
        <v>6.73</v>
      </c>
      <c r="G298" s="17">
        <f t="shared" si="8"/>
        <v>0</v>
      </c>
      <c r="H298" s="70"/>
      <c r="I298" s="168"/>
      <c r="J298" s="75"/>
      <c r="K298" s="17">
        <f>янв.23!K298+фев.23!H298-фев.23!G298</f>
        <v>0</v>
      </c>
      <c r="L298" s="11"/>
    </row>
    <row r="299" spans="1:12">
      <c r="A299" s="138"/>
      <c r="B299" s="99">
        <v>299</v>
      </c>
      <c r="C299" s="69"/>
      <c r="D299" s="69"/>
      <c r="E299" s="70">
        <f t="shared" si="9"/>
        <v>0</v>
      </c>
      <c r="F299" s="70">
        <v>6.73</v>
      </c>
      <c r="G299" s="17">
        <f t="shared" si="8"/>
        <v>0</v>
      </c>
      <c r="H299" s="70"/>
      <c r="I299" s="168"/>
      <c r="J299" s="75"/>
      <c r="K299" s="17">
        <f>янв.23!K299+фев.23!H299-фев.23!G299</f>
        <v>0</v>
      </c>
      <c r="L299" s="11"/>
    </row>
    <row r="300" spans="1:12">
      <c r="A300" s="138"/>
      <c r="B300" s="99">
        <v>300</v>
      </c>
      <c r="C300" s="69">
        <v>2925</v>
      </c>
      <c r="D300" s="69">
        <v>2925</v>
      </c>
      <c r="E300" s="70">
        <f t="shared" si="9"/>
        <v>0</v>
      </c>
      <c r="F300" s="70">
        <v>6.73</v>
      </c>
      <c r="G300" s="17">
        <f t="shared" si="8"/>
        <v>0</v>
      </c>
      <c r="H300" s="70"/>
      <c r="I300" s="168"/>
      <c r="J300" s="75"/>
      <c r="K300" s="17">
        <f>янв.23!K300+фев.23!H300-фев.23!G300</f>
        <v>0</v>
      </c>
      <c r="L300" s="11"/>
    </row>
    <row r="301" spans="1:12">
      <c r="A301" s="138"/>
      <c r="B301" s="99">
        <v>301</v>
      </c>
      <c r="C301" s="69">
        <v>29682</v>
      </c>
      <c r="D301" s="69">
        <v>32063</v>
      </c>
      <c r="E301" s="70">
        <f t="shared" si="9"/>
        <v>2381</v>
      </c>
      <c r="F301" s="70">
        <v>6.73</v>
      </c>
      <c r="G301" s="17">
        <f t="shared" si="8"/>
        <v>16024.130000000001</v>
      </c>
      <c r="H301" s="70"/>
      <c r="I301" s="168"/>
      <c r="J301" s="75"/>
      <c r="K301" s="17">
        <f>янв.23!K301+фев.23!H301-фев.23!G301</f>
        <v>-39352.650000000009</v>
      </c>
      <c r="L301" s="11"/>
    </row>
    <row r="302" spans="1:12">
      <c r="A302" s="138"/>
      <c r="B302" s="99">
        <v>302</v>
      </c>
      <c r="C302" s="69"/>
      <c r="D302" s="69"/>
      <c r="E302" s="70">
        <f t="shared" si="9"/>
        <v>0</v>
      </c>
      <c r="F302" s="70">
        <v>6.73</v>
      </c>
      <c r="G302" s="17">
        <f t="shared" si="8"/>
        <v>0</v>
      </c>
      <c r="H302" s="70"/>
      <c r="I302" s="168"/>
      <c r="J302" s="75"/>
      <c r="K302" s="17">
        <f>янв.23!K302+фев.23!H302-фев.23!G302</f>
        <v>0</v>
      </c>
      <c r="L302" s="11"/>
    </row>
    <row r="303" spans="1:12">
      <c r="A303" s="138"/>
      <c r="B303" s="99">
        <v>303</v>
      </c>
      <c r="C303" s="69">
        <v>32794</v>
      </c>
      <c r="D303" s="69">
        <v>33479</v>
      </c>
      <c r="E303" s="70">
        <f t="shared" si="9"/>
        <v>685</v>
      </c>
      <c r="F303" s="70">
        <v>6.73</v>
      </c>
      <c r="G303" s="17">
        <f t="shared" si="8"/>
        <v>4610.05</v>
      </c>
      <c r="H303" s="70">
        <v>15000</v>
      </c>
      <c r="I303" s="168">
        <v>239156</v>
      </c>
      <c r="J303" s="75">
        <v>44964</v>
      </c>
      <c r="K303" s="17">
        <f>янв.23!K303+фев.23!H303-фев.23!G303</f>
        <v>-808.77000000000135</v>
      </c>
      <c r="L303" s="11"/>
    </row>
    <row r="304" spans="1:12">
      <c r="A304" s="138"/>
      <c r="B304" s="99">
        <v>304</v>
      </c>
      <c r="C304" s="69">
        <v>23923</v>
      </c>
      <c r="D304" s="69">
        <v>23958</v>
      </c>
      <c r="E304" s="70">
        <f t="shared" si="9"/>
        <v>35</v>
      </c>
      <c r="F304" s="70">
        <v>6.73</v>
      </c>
      <c r="G304" s="17">
        <f t="shared" si="8"/>
        <v>235.55</v>
      </c>
      <c r="H304" s="70"/>
      <c r="I304" s="168"/>
      <c r="J304" s="75"/>
      <c r="K304" s="17">
        <f>янв.23!K304+фев.23!H304-фев.23!G304</f>
        <v>-491.29</v>
      </c>
      <c r="L304" s="11"/>
    </row>
    <row r="305" spans="1:12">
      <c r="A305" s="140"/>
      <c r="B305" s="99">
        <v>305</v>
      </c>
      <c r="C305" s="69">
        <v>1321</v>
      </c>
      <c r="D305" s="69">
        <v>1333</v>
      </c>
      <c r="E305" s="70">
        <f t="shared" si="9"/>
        <v>12</v>
      </c>
      <c r="F305" s="70">
        <v>6.73</v>
      </c>
      <c r="G305" s="17">
        <f t="shared" si="8"/>
        <v>80.760000000000005</v>
      </c>
      <c r="H305" s="70">
        <v>67.3</v>
      </c>
      <c r="I305" s="168">
        <v>98246</v>
      </c>
      <c r="J305" s="75">
        <v>44974</v>
      </c>
      <c r="K305" s="17">
        <f>янв.23!K305+фев.23!H305-фев.23!G305</f>
        <v>-80.760000000000019</v>
      </c>
      <c r="L305" s="11"/>
    </row>
    <row r="306" spans="1:12">
      <c r="A306" s="138"/>
      <c r="B306" s="99">
        <v>306</v>
      </c>
      <c r="C306" s="69"/>
      <c r="D306" s="69"/>
      <c r="E306" s="70">
        <f t="shared" si="9"/>
        <v>0</v>
      </c>
      <c r="F306" s="70">
        <v>6.73</v>
      </c>
      <c r="G306" s="17">
        <f t="shared" si="8"/>
        <v>0</v>
      </c>
      <c r="H306" s="70"/>
      <c r="I306" s="168"/>
      <c r="J306" s="75"/>
      <c r="K306" s="17">
        <f>янв.23!K306+фев.23!H306-фев.23!G306</f>
        <v>0</v>
      </c>
      <c r="L306" s="11"/>
    </row>
    <row r="307" spans="1:12">
      <c r="A307" s="138"/>
      <c r="B307" s="99">
        <v>307</v>
      </c>
      <c r="C307" s="69"/>
      <c r="D307" s="69"/>
      <c r="E307" s="70">
        <f t="shared" si="9"/>
        <v>0</v>
      </c>
      <c r="F307" s="70">
        <v>6.73</v>
      </c>
      <c r="G307" s="17">
        <f t="shared" si="8"/>
        <v>0</v>
      </c>
      <c r="H307" s="70"/>
      <c r="I307" s="168"/>
      <c r="J307" s="75"/>
      <c r="K307" s="17">
        <f>янв.23!K307+фев.23!H307-фев.23!G307</f>
        <v>0</v>
      </c>
      <c r="L307" s="11"/>
    </row>
    <row r="308" spans="1:12">
      <c r="A308" s="138"/>
      <c r="B308" s="99">
        <v>308</v>
      </c>
      <c r="C308" s="69"/>
      <c r="D308" s="69"/>
      <c r="E308" s="70">
        <f t="shared" si="9"/>
        <v>0</v>
      </c>
      <c r="F308" s="70">
        <v>6.73</v>
      </c>
      <c r="G308" s="17">
        <f t="shared" si="8"/>
        <v>0</v>
      </c>
      <c r="H308" s="70"/>
      <c r="I308" s="168"/>
      <c r="J308" s="75"/>
      <c r="K308" s="17">
        <f>янв.23!K308+фев.23!H308-фев.23!G308</f>
        <v>0</v>
      </c>
      <c r="L308" s="11"/>
    </row>
    <row r="309" spans="1:12">
      <c r="A309" s="138"/>
      <c r="B309" s="99">
        <v>309</v>
      </c>
      <c r="C309" s="69"/>
      <c r="D309" s="69"/>
      <c r="E309" s="70">
        <f t="shared" si="9"/>
        <v>0</v>
      </c>
      <c r="F309" s="70">
        <v>6.73</v>
      </c>
      <c r="G309" s="17">
        <f t="shared" si="8"/>
        <v>0</v>
      </c>
      <c r="H309" s="70"/>
      <c r="I309" s="168"/>
      <c r="J309" s="75"/>
      <c r="K309" s="17">
        <f>янв.23!K309+фев.23!H309-фев.23!G309</f>
        <v>0</v>
      </c>
      <c r="L309" s="11"/>
    </row>
    <row r="310" spans="1:12">
      <c r="A310" s="138"/>
      <c r="B310" s="99">
        <v>310</v>
      </c>
      <c r="C310" s="69">
        <v>5</v>
      </c>
      <c r="D310" s="69">
        <v>5</v>
      </c>
      <c r="E310" s="70">
        <f t="shared" si="9"/>
        <v>0</v>
      </c>
      <c r="F310" s="70">
        <v>6.73</v>
      </c>
      <c r="G310" s="17">
        <f t="shared" si="8"/>
        <v>0</v>
      </c>
      <c r="H310" s="70"/>
      <c r="I310" s="168"/>
      <c r="J310" s="75"/>
      <c r="K310" s="17">
        <f>янв.23!K310+фев.23!H310-фев.23!G310</f>
        <v>0</v>
      </c>
      <c r="L310" s="11"/>
    </row>
    <row r="311" spans="1:12">
      <c r="A311" s="138"/>
      <c r="B311" s="99">
        <v>311</v>
      </c>
      <c r="C311" s="69"/>
      <c r="D311" s="69"/>
      <c r="E311" s="70">
        <f t="shared" si="9"/>
        <v>0</v>
      </c>
      <c r="F311" s="70">
        <v>6.73</v>
      </c>
      <c r="G311" s="17">
        <f t="shared" si="8"/>
        <v>0</v>
      </c>
      <c r="H311" s="70"/>
      <c r="I311" s="168"/>
      <c r="J311" s="75"/>
      <c r="K311" s="17">
        <f>янв.23!K311+фев.23!H311-фев.23!G311</f>
        <v>0</v>
      </c>
      <c r="L311" s="11"/>
    </row>
    <row r="312" spans="1:12">
      <c r="A312" s="138"/>
      <c r="B312" s="99">
        <v>312</v>
      </c>
      <c r="C312" s="69"/>
      <c r="D312" s="69"/>
      <c r="E312" s="70">
        <f t="shared" si="9"/>
        <v>0</v>
      </c>
      <c r="F312" s="70">
        <v>6.73</v>
      </c>
      <c r="G312" s="17">
        <f t="shared" si="8"/>
        <v>0</v>
      </c>
      <c r="H312" s="70"/>
      <c r="I312" s="168"/>
      <c r="J312" s="75"/>
      <c r="K312" s="17">
        <f>янв.23!K312+фев.23!H312-фев.23!G312</f>
        <v>0</v>
      </c>
      <c r="L312" s="11"/>
    </row>
    <row r="313" spans="1:12">
      <c r="A313" s="138"/>
      <c r="B313" s="99">
        <v>313</v>
      </c>
      <c r="C313" s="69">
        <v>4732</v>
      </c>
      <c r="D313" s="69">
        <v>5547</v>
      </c>
      <c r="E313" s="70">
        <f t="shared" si="9"/>
        <v>815</v>
      </c>
      <c r="F313" s="70">
        <v>6.73</v>
      </c>
      <c r="G313" s="17">
        <f t="shared" si="8"/>
        <v>5484.9500000000007</v>
      </c>
      <c r="H313" s="70"/>
      <c r="I313" s="168"/>
      <c r="J313" s="75"/>
      <c r="K313" s="17">
        <f>янв.23!K313+фев.23!H313-фев.23!G313</f>
        <v>-12430.310000000001</v>
      </c>
      <c r="L313" s="11"/>
    </row>
    <row r="314" spans="1:12">
      <c r="A314" s="138"/>
      <c r="B314" s="99">
        <v>314</v>
      </c>
      <c r="C314" s="69"/>
      <c r="D314" s="69"/>
      <c r="E314" s="70">
        <f t="shared" si="9"/>
        <v>0</v>
      </c>
      <c r="F314" s="70">
        <v>6.73</v>
      </c>
      <c r="G314" s="17">
        <f t="shared" si="8"/>
        <v>0</v>
      </c>
      <c r="H314" s="70"/>
      <c r="I314" s="168"/>
      <c r="J314" s="75"/>
      <c r="K314" s="17">
        <f>янв.23!K314+фев.23!H314-фев.23!G314</f>
        <v>0</v>
      </c>
      <c r="L314" s="11"/>
    </row>
    <row r="315" spans="1:12">
      <c r="A315" s="138"/>
      <c r="B315" s="99">
        <v>315</v>
      </c>
      <c r="C315" s="69"/>
      <c r="D315" s="69"/>
      <c r="E315" s="70">
        <f t="shared" si="9"/>
        <v>0</v>
      </c>
      <c r="F315" s="70">
        <v>6.73</v>
      </c>
      <c r="G315" s="17">
        <f t="shared" si="8"/>
        <v>0</v>
      </c>
      <c r="H315" s="70"/>
      <c r="I315" s="168"/>
      <c r="J315" s="75"/>
      <c r="K315" s="17">
        <f>янв.23!K315+фев.23!H315-фев.23!G315</f>
        <v>0</v>
      </c>
      <c r="L315" s="11"/>
    </row>
    <row r="316" spans="1:12">
      <c r="A316" s="111"/>
      <c r="B316" s="99">
        <v>316</v>
      </c>
      <c r="C316" s="69">
        <v>38462</v>
      </c>
      <c r="D316" s="69">
        <v>39616</v>
      </c>
      <c r="E316" s="70">
        <f t="shared" si="9"/>
        <v>1154</v>
      </c>
      <c r="F316" s="112">
        <v>4.71</v>
      </c>
      <c r="G316" s="17">
        <f t="shared" si="8"/>
        <v>5435.34</v>
      </c>
      <c r="H316" s="70">
        <v>14000</v>
      </c>
      <c r="I316" s="168">
        <v>65235.895463000001</v>
      </c>
      <c r="J316" s="75" t="s">
        <v>75</v>
      </c>
      <c r="K316" s="17">
        <f>янв.23!K316+фев.23!H316-фев.23!G316</f>
        <v>783.73999999999978</v>
      </c>
      <c r="L316" s="11"/>
    </row>
    <row r="317" spans="1:12">
      <c r="A317" s="138"/>
      <c r="B317" s="99">
        <v>317</v>
      </c>
      <c r="C317" s="69">
        <v>5812</v>
      </c>
      <c r="D317" s="69">
        <v>6178</v>
      </c>
      <c r="E317" s="70">
        <f t="shared" si="9"/>
        <v>366</v>
      </c>
      <c r="F317" s="70">
        <v>6.73</v>
      </c>
      <c r="G317" s="17">
        <f t="shared" si="8"/>
        <v>2463.1800000000003</v>
      </c>
      <c r="H317" s="70">
        <v>3000</v>
      </c>
      <c r="I317" s="168">
        <v>757229</v>
      </c>
      <c r="J317" s="75">
        <v>44963</v>
      </c>
      <c r="K317" s="17">
        <f>янв.23!K317+фев.23!H317-фев.23!G317</f>
        <v>175.61999999999944</v>
      </c>
      <c r="L317" s="11"/>
    </row>
    <row r="318" spans="1:12">
      <c r="A318" s="138"/>
      <c r="B318" s="99">
        <v>318</v>
      </c>
      <c r="C318" s="69">
        <v>10</v>
      </c>
      <c r="D318" s="69">
        <v>10</v>
      </c>
      <c r="E318" s="70">
        <f t="shared" si="9"/>
        <v>0</v>
      </c>
      <c r="F318" s="70">
        <v>6.73</v>
      </c>
      <c r="G318" s="17">
        <f t="shared" si="8"/>
        <v>0</v>
      </c>
      <c r="H318" s="70"/>
      <c r="I318" s="168"/>
      <c r="J318" s="75"/>
      <c r="K318" s="17">
        <f>янв.23!K318+фев.23!H318-фев.23!G318</f>
        <v>0</v>
      </c>
      <c r="L318" s="11"/>
    </row>
    <row r="319" spans="1:12">
      <c r="A319" s="138"/>
      <c r="B319" s="99">
        <v>319</v>
      </c>
      <c r="C319" s="69"/>
      <c r="D319" s="69"/>
      <c r="E319" s="70">
        <f t="shared" si="9"/>
        <v>0</v>
      </c>
      <c r="F319" s="70">
        <v>6.73</v>
      </c>
      <c r="G319" s="17">
        <f t="shared" si="8"/>
        <v>0</v>
      </c>
      <c r="H319" s="70"/>
      <c r="I319" s="168"/>
      <c r="J319" s="75"/>
      <c r="K319" s="17">
        <f>янв.23!K319+фев.23!H319-фев.23!G319</f>
        <v>0</v>
      </c>
      <c r="L319" s="11"/>
    </row>
    <row r="320" spans="1:12">
      <c r="A320" s="138"/>
      <c r="B320" s="99">
        <v>320</v>
      </c>
      <c r="C320" s="69">
        <v>164</v>
      </c>
      <c r="D320" s="69">
        <v>164</v>
      </c>
      <c r="E320" s="70">
        <f t="shared" si="9"/>
        <v>0</v>
      </c>
      <c r="F320" s="70">
        <v>6.73</v>
      </c>
      <c r="G320" s="17">
        <f t="shared" si="8"/>
        <v>0</v>
      </c>
      <c r="H320" s="70"/>
      <c r="I320" s="168"/>
      <c r="J320" s="75"/>
      <c r="K320" s="17">
        <f>янв.23!K320+фев.23!H320-фев.23!G320</f>
        <v>0</v>
      </c>
      <c r="L320" s="11"/>
    </row>
    <row r="321" spans="1:12">
      <c r="A321" s="138"/>
      <c r="B321" s="99">
        <v>321</v>
      </c>
      <c r="C321" s="69"/>
      <c r="D321" s="69"/>
      <c r="E321" s="70">
        <f t="shared" si="9"/>
        <v>0</v>
      </c>
      <c r="F321" s="70">
        <v>6.73</v>
      </c>
      <c r="G321" s="17">
        <f t="shared" si="8"/>
        <v>0</v>
      </c>
      <c r="H321" s="70"/>
      <c r="I321" s="168"/>
      <c r="J321" s="75"/>
      <c r="K321" s="17">
        <f>янв.23!K321+фев.23!H321-фев.23!G321</f>
        <v>0</v>
      </c>
      <c r="L321" s="11"/>
    </row>
    <row r="322" spans="1:12">
      <c r="A322" s="138"/>
      <c r="B322" s="99">
        <v>322</v>
      </c>
      <c r="C322" s="69">
        <v>24101</v>
      </c>
      <c r="D322" s="69">
        <v>25098</v>
      </c>
      <c r="E322" s="70">
        <f t="shared" si="9"/>
        <v>997</v>
      </c>
      <c r="F322" s="70">
        <v>6.73</v>
      </c>
      <c r="G322" s="17">
        <f t="shared" si="8"/>
        <v>6709.81</v>
      </c>
      <c r="H322" s="70">
        <v>10000</v>
      </c>
      <c r="I322" s="168">
        <v>87986</v>
      </c>
      <c r="J322" s="75">
        <v>44970</v>
      </c>
      <c r="K322" s="17">
        <f>янв.23!K322+фев.23!H322-фев.23!G322</f>
        <v>-5977.0200000000013</v>
      </c>
      <c r="L322" s="11"/>
    </row>
    <row r="323" spans="1:12">
      <c r="A323" s="138"/>
      <c r="B323" s="99">
        <v>323</v>
      </c>
      <c r="C323" s="69"/>
      <c r="D323" s="69"/>
      <c r="E323" s="70">
        <f t="shared" si="9"/>
        <v>0</v>
      </c>
      <c r="F323" s="70">
        <v>6.73</v>
      </c>
      <c r="G323" s="17">
        <f t="shared" si="8"/>
        <v>0</v>
      </c>
      <c r="H323" s="70"/>
      <c r="I323" s="168"/>
      <c r="J323" s="75"/>
      <c r="K323" s="17">
        <f>янв.23!K323+фев.23!H323-фев.23!G323</f>
        <v>0</v>
      </c>
      <c r="L323" s="11"/>
    </row>
    <row r="324" spans="1:12">
      <c r="A324" s="138"/>
      <c r="B324" s="99">
        <v>324</v>
      </c>
      <c r="C324" s="69">
        <v>1428</v>
      </c>
      <c r="D324" s="69">
        <v>1428</v>
      </c>
      <c r="E324" s="70">
        <f t="shared" si="9"/>
        <v>0</v>
      </c>
      <c r="F324" s="70">
        <v>6.73</v>
      </c>
      <c r="G324" s="17">
        <f t="shared" si="8"/>
        <v>0</v>
      </c>
      <c r="H324" s="70">
        <v>3674.82</v>
      </c>
      <c r="I324" s="168">
        <v>603244</v>
      </c>
      <c r="J324" s="75">
        <v>44963</v>
      </c>
      <c r="K324" s="17">
        <f>янв.23!K324+фев.23!H324-фев.23!G324</f>
        <v>3674.82</v>
      </c>
      <c r="L324" s="11"/>
    </row>
    <row r="325" spans="1:12">
      <c r="A325" s="138"/>
      <c r="B325" s="99">
        <v>325</v>
      </c>
      <c r="C325" s="69"/>
      <c r="D325" s="69"/>
      <c r="E325" s="70">
        <f t="shared" si="9"/>
        <v>0</v>
      </c>
      <c r="F325" s="70">
        <v>6.73</v>
      </c>
      <c r="G325" s="17">
        <f t="shared" si="8"/>
        <v>0</v>
      </c>
      <c r="H325" s="70"/>
      <c r="I325" s="168"/>
      <c r="J325" s="75"/>
      <c r="K325" s="17">
        <f>янв.23!K325+фев.23!H325-фев.23!G325</f>
        <v>0</v>
      </c>
      <c r="L325" s="11"/>
    </row>
    <row r="326" spans="1:12">
      <c r="A326" s="138"/>
      <c r="B326" s="99">
        <v>326</v>
      </c>
      <c r="C326" s="69"/>
      <c r="D326" s="69"/>
      <c r="E326" s="70">
        <f t="shared" si="9"/>
        <v>0</v>
      </c>
      <c r="F326" s="70">
        <v>6.73</v>
      </c>
      <c r="G326" s="17">
        <f t="shared" si="8"/>
        <v>0</v>
      </c>
      <c r="H326" s="70"/>
      <c r="I326" s="168"/>
      <c r="J326" s="75"/>
      <c r="K326" s="17">
        <f>янв.23!K326+фев.23!H326-фев.23!G326</f>
        <v>0</v>
      </c>
      <c r="L326" s="11"/>
    </row>
    <row r="327" spans="1:12">
      <c r="A327" s="138"/>
      <c r="B327" s="99">
        <v>327</v>
      </c>
      <c r="C327" s="69"/>
      <c r="D327" s="69"/>
      <c r="E327" s="70">
        <f t="shared" si="9"/>
        <v>0</v>
      </c>
      <c r="F327" s="70">
        <v>6.73</v>
      </c>
      <c r="G327" s="17">
        <f t="shared" si="8"/>
        <v>0</v>
      </c>
      <c r="H327" s="70"/>
      <c r="I327" s="168"/>
      <c r="J327" s="75"/>
      <c r="K327" s="17">
        <f>янв.23!K327+фев.23!H327-фев.23!G327</f>
        <v>0</v>
      </c>
      <c r="L327" s="11"/>
    </row>
    <row r="328" spans="1:12">
      <c r="A328" s="138"/>
      <c r="B328" s="99">
        <v>328</v>
      </c>
      <c r="C328" s="69">
        <v>6490</v>
      </c>
      <c r="D328" s="69">
        <v>7242</v>
      </c>
      <c r="E328" s="70">
        <f t="shared" si="9"/>
        <v>752</v>
      </c>
      <c r="F328" s="70">
        <v>6.73</v>
      </c>
      <c r="G328" s="17">
        <f t="shared" si="8"/>
        <v>5060.96</v>
      </c>
      <c r="H328" s="70">
        <v>10000</v>
      </c>
      <c r="I328" s="168">
        <v>74282</v>
      </c>
      <c r="J328" s="75">
        <v>44960</v>
      </c>
      <c r="K328" s="17">
        <f>янв.23!K328+фев.23!H328-фев.23!G328</f>
        <v>-1266.0200000000004</v>
      </c>
      <c r="L328" s="11"/>
    </row>
    <row r="329" spans="1:12">
      <c r="A329" s="138"/>
      <c r="B329" s="99">
        <v>329</v>
      </c>
      <c r="C329" s="69"/>
      <c r="D329" s="69"/>
      <c r="E329" s="70">
        <f t="shared" si="9"/>
        <v>0</v>
      </c>
      <c r="F329" s="70">
        <v>6.73</v>
      </c>
      <c r="G329" s="17">
        <f t="shared" si="8"/>
        <v>0</v>
      </c>
      <c r="H329" s="70"/>
      <c r="I329" s="168"/>
      <c r="J329" s="75"/>
      <c r="K329" s="17">
        <f>янв.23!K329+фев.23!H329-фев.23!G329</f>
        <v>0</v>
      </c>
      <c r="L329" s="11"/>
    </row>
    <row r="330" spans="1:12">
      <c r="A330" s="138"/>
      <c r="B330" s="99">
        <v>330</v>
      </c>
      <c r="C330" s="69">
        <v>5197</v>
      </c>
      <c r="D330" s="69">
        <v>5217</v>
      </c>
      <c r="E330" s="70">
        <f t="shared" si="9"/>
        <v>20</v>
      </c>
      <c r="F330" s="70">
        <v>6.73</v>
      </c>
      <c r="G330" s="17">
        <f t="shared" ref="G330:G347" si="11">F330*E330</f>
        <v>134.60000000000002</v>
      </c>
      <c r="H330" s="70">
        <v>66.150000000000006</v>
      </c>
      <c r="I330" s="168">
        <v>80081</v>
      </c>
      <c r="J330" s="75">
        <v>44963</v>
      </c>
      <c r="K330" s="17">
        <f>янв.23!K330+фев.23!H330-фев.23!G330</f>
        <v>-182.86</v>
      </c>
      <c r="L330" s="11"/>
    </row>
    <row r="331" spans="1:12">
      <c r="A331" s="138"/>
      <c r="B331" s="99">
        <v>331</v>
      </c>
      <c r="C331" s="69"/>
      <c r="D331" s="69"/>
      <c r="E331" s="70">
        <f t="shared" si="9"/>
        <v>0</v>
      </c>
      <c r="F331" s="70">
        <v>6.73</v>
      </c>
      <c r="G331" s="17">
        <f t="shared" si="11"/>
        <v>0</v>
      </c>
      <c r="H331" s="70"/>
      <c r="I331" s="168"/>
      <c r="J331" s="75"/>
      <c r="K331" s="17">
        <f>янв.23!K331+фев.23!H331-фев.23!G331</f>
        <v>0</v>
      </c>
      <c r="L331" s="11"/>
    </row>
    <row r="332" spans="1:12">
      <c r="A332" s="138"/>
      <c r="B332" s="99">
        <v>332</v>
      </c>
      <c r="C332" s="69"/>
      <c r="D332" s="69"/>
      <c r="E332" s="70">
        <f t="shared" si="9"/>
        <v>0</v>
      </c>
      <c r="F332" s="70">
        <v>6.73</v>
      </c>
      <c r="G332" s="17">
        <f t="shared" si="11"/>
        <v>0</v>
      </c>
      <c r="H332" s="70"/>
      <c r="I332" s="168"/>
      <c r="J332" s="75"/>
      <c r="K332" s="17">
        <f>янв.23!K332+фев.23!H332-фев.23!G332</f>
        <v>0</v>
      </c>
      <c r="L332" s="11"/>
    </row>
    <row r="333" spans="1:12">
      <c r="A333" s="138"/>
      <c r="B333" s="99">
        <v>333</v>
      </c>
      <c r="C333" s="69"/>
      <c r="D333" s="69"/>
      <c r="E333" s="70">
        <f t="shared" si="9"/>
        <v>0</v>
      </c>
      <c r="F333" s="70">
        <v>6.73</v>
      </c>
      <c r="G333" s="17">
        <f t="shared" si="11"/>
        <v>0</v>
      </c>
      <c r="H333" s="70"/>
      <c r="I333" s="168"/>
      <c r="J333" s="75"/>
      <c r="K333" s="17">
        <f>янв.23!K333+фев.23!H333-фев.23!G333</f>
        <v>0</v>
      </c>
      <c r="L333" s="11"/>
    </row>
    <row r="334" spans="1:12">
      <c r="A334" s="138"/>
      <c r="B334" s="99">
        <v>334</v>
      </c>
      <c r="C334" s="69"/>
      <c r="D334" s="69"/>
      <c r="E334" s="70">
        <f t="shared" ref="E334:E354" si="12">D334-C334</f>
        <v>0</v>
      </c>
      <c r="F334" s="70">
        <v>6.73</v>
      </c>
      <c r="G334" s="17">
        <f t="shared" si="11"/>
        <v>0</v>
      </c>
      <c r="H334" s="70"/>
      <c r="I334" s="168"/>
      <c r="J334" s="75"/>
      <c r="K334" s="17">
        <f>янв.23!K334+фев.23!H334-фев.23!G334</f>
        <v>0</v>
      </c>
      <c r="L334" s="11"/>
    </row>
    <row r="335" spans="1:12">
      <c r="A335" s="138"/>
      <c r="B335" s="99">
        <v>335</v>
      </c>
      <c r="C335" s="69">
        <v>3336</v>
      </c>
      <c r="D335" s="69">
        <v>3336</v>
      </c>
      <c r="E335" s="70">
        <f t="shared" si="12"/>
        <v>0</v>
      </c>
      <c r="F335" s="70">
        <v>6.73</v>
      </c>
      <c r="G335" s="17">
        <f t="shared" si="11"/>
        <v>0</v>
      </c>
      <c r="H335" s="70"/>
      <c r="I335" s="168"/>
      <c r="J335" s="75"/>
      <c r="K335" s="17">
        <f>янв.23!K335+фев.23!H335-фев.23!G335</f>
        <v>0</v>
      </c>
      <c r="L335" s="11"/>
    </row>
    <row r="336" spans="1:12">
      <c r="A336" s="138"/>
      <c r="B336" s="99">
        <v>336</v>
      </c>
      <c r="C336" s="69">
        <v>45531</v>
      </c>
      <c r="D336" s="69">
        <v>46350</v>
      </c>
      <c r="E336" s="70">
        <f t="shared" si="12"/>
        <v>819</v>
      </c>
      <c r="F336" s="112">
        <v>4.71</v>
      </c>
      <c r="G336" s="17">
        <f t="shared" si="11"/>
        <v>3857.49</v>
      </c>
      <c r="H336" s="70">
        <v>12000</v>
      </c>
      <c r="I336" s="168">
        <v>4</v>
      </c>
      <c r="J336" s="75">
        <v>44959</v>
      </c>
      <c r="K336" s="17">
        <f>янв.23!K336+фев.23!H336-фев.23!G336</f>
        <v>547.97000000000116</v>
      </c>
      <c r="L336" s="11"/>
    </row>
    <row r="337" spans="1:12">
      <c r="A337" s="138"/>
      <c r="B337" s="99">
        <v>337</v>
      </c>
      <c r="C337" s="69">
        <v>2</v>
      </c>
      <c r="D337" s="69">
        <v>2</v>
      </c>
      <c r="E337" s="70">
        <f t="shared" si="12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янв.23!K337+фев.23!H337-фев.23!G337</f>
        <v>0</v>
      </c>
      <c r="L337" s="11"/>
    </row>
    <row r="338" spans="1:12">
      <c r="A338" s="138"/>
      <c r="B338" s="99">
        <v>338</v>
      </c>
      <c r="C338" s="69">
        <v>17324</v>
      </c>
      <c r="D338" s="69">
        <v>17920</v>
      </c>
      <c r="E338" s="70">
        <f t="shared" si="12"/>
        <v>596</v>
      </c>
      <c r="F338" s="70">
        <v>6.73</v>
      </c>
      <c r="G338" s="17">
        <f t="shared" si="11"/>
        <v>4011.0800000000004</v>
      </c>
      <c r="H338" s="70">
        <v>11000</v>
      </c>
      <c r="I338" s="168">
        <v>845308</v>
      </c>
      <c r="J338" s="75">
        <v>44984</v>
      </c>
      <c r="K338" s="17">
        <f>янв.23!K338+фев.23!H338-фев.23!G338</f>
        <v>830.96999999999889</v>
      </c>
      <c r="L338" s="11"/>
    </row>
    <row r="339" spans="1:12">
      <c r="A339" s="138"/>
      <c r="B339" s="99">
        <v>339</v>
      </c>
      <c r="C339" s="69">
        <v>9465</v>
      </c>
      <c r="D339" s="69">
        <v>9544</v>
      </c>
      <c r="E339" s="70">
        <f t="shared" si="12"/>
        <v>79</v>
      </c>
      <c r="F339" s="70">
        <v>6.73</v>
      </c>
      <c r="G339" s="17">
        <f t="shared" si="11"/>
        <v>531.67000000000007</v>
      </c>
      <c r="H339" s="70">
        <v>617</v>
      </c>
      <c r="I339" s="168">
        <v>355925</v>
      </c>
      <c r="J339" s="75">
        <v>44970</v>
      </c>
      <c r="K339" s="17">
        <f>янв.23!K339+фев.23!H339-фев.23!G339</f>
        <v>496.1099999999999</v>
      </c>
      <c r="L339" s="11"/>
    </row>
    <row r="340" spans="1:12">
      <c r="A340" s="138"/>
      <c r="B340" s="99">
        <v>340</v>
      </c>
      <c r="C340" s="69"/>
      <c r="D340" s="69"/>
      <c r="E340" s="70">
        <f t="shared" si="12"/>
        <v>0</v>
      </c>
      <c r="F340" s="70">
        <v>6.73</v>
      </c>
      <c r="G340" s="17">
        <f t="shared" si="11"/>
        <v>0</v>
      </c>
      <c r="H340" s="70"/>
      <c r="I340" s="168"/>
      <c r="J340" s="75"/>
      <c r="K340" s="17">
        <f>янв.23!K340+фев.23!H340-фев.23!G340</f>
        <v>0</v>
      </c>
      <c r="L340" s="11"/>
    </row>
    <row r="341" spans="1:12">
      <c r="A341" s="138"/>
      <c r="B341" s="99">
        <v>341</v>
      </c>
      <c r="C341" s="69">
        <v>143783</v>
      </c>
      <c r="D341" s="69">
        <v>145794</v>
      </c>
      <c r="E341" s="70">
        <f t="shared" si="12"/>
        <v>2011</v>
      </c>
      <c r="F341" s="112">
        <v>4.71</v>
      </c>
      <c r="G341" s="17">
        <f t="shared" si="11"/>
        <v>9471.81</v>
      </c>
      <c r="H341" s="70">
        <v>14700</v>
      </c>
      <c r="I341" s="168">
        <v>201018</v>
      </c>
      <c r="J341" s="75">
        <v>44959</v>
      </c>
      <c r="K341" s="17">
        <f>янв.23!K341+фев.23!H341-фев.23!G341</f>
        <v>4471.0200000000004</v>
      </c>
      <c r="L341" s="11">
        <v>20354009</v>
      </c>
    </row>
    <row r="342" spans="1:12">
      <c r="A342" s="138"/>
      <c r="B342" s="99">
        <v>342</v>
      </c>
      <c r="C342" s="69">
        <v>55662</v>
      </c>
      <c r="D342" s="69">
        <v>55685</v>
      </c>
      <c r="E342" s="70">
        <f t="shared" si="12"/>
        <v>23</v>
      </c>
      <c r="F342" s="70">
        <v>6.73</v>
      </c>
      <c r="G342" s="17">
        <f t="shared" si="11"/>
        <v>154.79000000000002</v>
      </c>
      <c r="H342" s="70"/>
      <c r="I342" s="168"/>
      <c r="J342" s="75"/>
      <c r="K342" s="17">
        <f>янв.23!K342+фев.23!H342-фев.23!G342</f>
        <v>-316.31000000000006</v>
      </c>
      <c r="L342" s="11"/>
    </row>
    <row r="343" spans="1:12">
      <c r="A343" s="138"/>
      <c r="B343" s="99">
        <v>343</v>
      </c>
      <c r="C343" s="69"/>
      <c r="D343" s="69"/>
      <c r="E343" s="70">
        <f t="shared" si="12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янв.23!K343+фев.23!H343-фев.23!G343</f>
        <v>0</v>
      </c>
      <c r="L343" s="11"/>
    </row>
    <row r="344" spans="1:12">
      <c r="A344" s="138"/>
      <c r="B344" s="99">
        <v>344</v>
      </c>
      <c r="C344" s="69">
        <v>8276</v>
      </c>
      <c r="D344" s="69">
        <v>8276</v>
      </c>
      <c r="E344" s="70">
        <f t="shared" si="12"/>
        <v>0</v>
      </c>
      <c r="F344" s="70">
        <v>6.73</v>
      </c>
      <c r="G344" s="17">
        <f t="shared" si="11"/>
        <v>0</v>
      </c>
      <c r="H344" s="70"/>
      <c r="I344" s="168"/>
      <c r="J344" s="75"/>
      <c r="K344" s="17">
        <f>янв.23!K344+фев.23!H344-фев.23!G344</f>
        <v>0</v>
      </c>
      <c r="L344" s="11"/>
    </row>
    <row r="345" spans="1:12">
      <c r="A345" s="138"/>
      <c r="B345" s="99">
        <v>345</v>
      </c>
      <c r="C345" s="69">
        <v>6</v>
      </c>
      <c r="D345" s="69">
        <v>6</v>
      </c>
      <c r="E345" s="70">
        <f t="shared" si="12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янв.23!K345+фев.23!H345-фев.23!G345</f>
        <v>0</v>
      </c>
      <c r="L345" s="11"/>
    </row>
    <row r="346" spans="1:12">
      <c r="A346" s="138"/>
      <c r="B346" s="99">
        <v>346</v>
      </c>
      <c r="C346" s="69">
        <v>26337</v>
      </c>
      <c r="D346" s="69">
        <v>26684</v>
      </c>
      <c r="E346" s="70">
        <f t="shared" si="12"/>
        <v>347</v>
      </c>
      <c r="F346" s="70">
        <v>6.73</v>
      </c>
      <c r="G346" s="17">
        <f t="shared" si="11"/>
        <v>2335.31</v>
      </c>
      <c r="H346" s="70">
        <v>5000</v>
      </c>
      <c r="I346" s="168">
        <v>198</v>
      </c>
      <c r="J346" s="75">
        <v>44963</v>
      </c>
      <c r="K346" s="17">
        <f>янв.23!K346+фев.23!H346-фев.23!G346</f>
        <v>2839.28</v>
      </c>
      <c r="L346" s="11"/>
    </row>
    <row r="347" spans="1:12">
      <c r="A347" s="138"/>
      <c r="B347" s="99">
        <v>347</v>
      </c>
      <c r="C347" s="69"/>
      <c r="D347" s="69"/>
      <c r="E347" s="70">
        <f t="shared" si="12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янв.23!K347+фев.23!H347-фев.23!G347</f>
        <v>0</v>
      </c>
      <c r="L347" s="11"/>
    </row>
    <row r="348" spans="1:12">
      <c r="A348" s="138"/>
      <c r="B348" s="53">
        <v>348</v>
      </c>
      <c r="C348" s="69">
        <v>16512</v>
      </c>
      <c r="D348" s="69">
        <v>16517</v>
      </c>
      <c r="E348" s="70">
        <f t="shared" si="12"/>
        <v>5</v>
      </c>
      <c r="F348" s="70">
        <v>6.73</v>
      </c>
      <c r="G348" s="17">
        <f t="shared" ref="G348:G354" si="13">F348*E348</f>
        <v>33.650000000000006</v>
      </c>
      <c r="H348" s="70">
        <v>1000</v>
      </c>
      <c r="I348" s="168">
        <v>43969</v>
      </c>
      <c r="J348" s="75">
        <v>44984</v>
      </c>
      <c r="K348" s="17">
        <f>янв.23!K348+фев.23!H348-фев.23!G348</f>
        <v>1966.35</v>
      </c>
      <c r="L348" s="11"/>
    </row>
    <row r="349" spans="1:12">
      <c r="A349" s="138"/>
      <c r="B349" s="53">
        <v>349</v>
      </c>
      <c r="C349" s="69">
        <v>86763</v>
      </c>
      <c r="D349" s="69">
        <v>87985</v>
      </c>
      <c r="E349" s="70">
        <f t="shared" si="12"/>
        <v>1222</v>
      </c>
      <c r="F349" s="112">
        <v>4.71</v>
      </c>
      <c r="G349" s="17">
        <f t="shared" si="13"/>
        <v>5755.62</v>
      </c>
      <c r="H349" s="70">
        <v>9950</v>
      </c>
      <c r="I349" s="168">
        <v>210347</v>
      </c>
      <c r="J349" s="75">
        <v>44960</v>
      </c>
      <c r="K349" s="17">
        <f>янв.23!K349+фев.23!H349-фев.23!G349</f>
        <v>4557.7599999999993</v>
      </c>
      <c r="L349" s="11"/>
    </row>
    <row r="350" spans="1:12">
      <c r="A350" s="139"/>
      <c r="B350" s="55">
        <v>350</v>
      </c>
      <c r="C350" s="69">
        <v>15598</v>
      </c>
      <c r="D350" s="69">
        <v>15598</v>
      </c>
      <c r="E350" s="70">
        <f t="shared" si="12"/>
        <v>0</v>
      </c>
      <c r="F350" s="112">
        <v>4.71</v>
      </c>
      <c r="G350" s="17">
        <f t="shared" si="13"/>
        <v>0</v>
      </c>
      <c r="H350" s="70"/>
      <c r="I350" s="168"/>
      <c r="J350" s="75"/>
      <c r="K350" s="17">
        <f>янв.23!K350+фев.23!H350-фев.23!G350</f>
        <v>0</v>
      </c>
      <c r="L350" s="11"/>
    </row>
    <row r="351" spans="1:12">
      <c r="A351" s="138"/>
      <c r="B351" s="53" t="s">
        <v>21</v>
      </c>
      <c r="C351" s="69">
        <v>8166</v>
      </c>
      <c r="D351" s="69">
        <v>8166</v>
      </c>
      <c r="E351" s="70">
        <f t="shared" si="12"/>
        <v>0</v>
      </c>
      <c r="F351" s="70">
        <v>6.73</v>
      </c>
      <c r="G351" s="17">
        <f t="shared" si="13"/>
        <v>0</v>
      </c>
      <c r="H351" s="70"/>
      <c r="I351" s="168"/>
      <c r="J351" s="75"/>
      <c r="K351" s="17">
        <f>янв.23!K351+фев.23!H351-фев.23!G351</f>
        <v>0</v>
      </c>
      <c r="L351" s="11"/>
    </row>
    <row r="352" spans="1:12">
      <c r="A352" s="93"/>
      <c r="C352" s="69">
        <v>30282</v>
      </c>
      <c r="D352" s="69">
        <v>30802</v>
      </c>
      <c r="E352" s="121">
        <f t="shared" si="12"/>
        <v>520</v>
      </c>
      <c r="F352" s="70">
        <v>6.73</v>
      </c>
      <c r="G352" s="121">
        <f t="shared" si="13"/>
        <v>3499.6000000000004</v>
      </c>
      <c r="H352" s="64"/>
      <c r="J352" s="64"/>
    </row>
    <row r="353" spans="1:10">
      <c r="A353" s="93"/>
      <c r="C353" s="69">
        <v>27708</v>
      </c>
      <c r="D353" s="69">
        <v>28431</v>
      </c>
      <c r="E353" s="121">
        <f t="shared" si="12"/>
        <v>723</v>
      </c>
      <c r="F353" s="70">
        <v>6.73</v>
      </c>
      <c r="G353" s="121">
        <f t="shared" si="13"/>
        <v>4865.79</v>
      </c>
      <c r="H353" s="64"/>
      <c r="I353" s="64"/>
      <c r="J353" s="64"/>
    </row>
    <row r="354" spans="1:10">
      <c r="A354" s="93"/>
      <c r="C354" s="69">
        <v>11788</v>
      </c>
      <c r="D354" s="69">
        <v>12295</v>
      </c>
      <c r="E354" s="121">
        <f t="shared" si="12"/>
        <v>507</v>
      </c>
      <c r="F354" s="70">
        <v>6.73</v>
      </c>
      <c r="G354" s="121">
        <f t="shared" si="13"/>
        <v>3412.11</v>
      </c>
      <c r="H354" s="64"/>
      <c r="I354" s="64"/>
      <c r="J354" s="64"/>
    </row>
    <row r="355" spans="1:10">
      <c r="A355" s="9"/>
      <c r="C355" s="64"/>
      <c r="H355" s="64"/>
      <c r="I355" s="64"/>
      <c r="J355" s="64"/>
    </row>
    <row r="356" spans="1:10">
      <c r="H356" s="64"/>
      <c r="I356" s="64"/>
      <c r="J356" s="64"/>
    </row>
    <row r="357" spans="1:10">
      <c r="H357" s="64"/>
      <c r="I357" s="64"/>
      <c r="J357" s="64"/>
    </row>
    <row r="358" spans="1:10">
      <c r="H358" s="64"/>
      <c r="I358" s="64"/>
      <c r="J358" s="64"/>
    </row>
    <row r="359" spans="1:10">
      <c r="H359" s="64"/>
      <c r="I359" s="64"/>
      <c r="J359" s="64"/>
    </row>
    <row r="360" spans="1:10">
      <c r="H360" s="64"/>
      <c r="I360" s="64"/>
      <c r="J360" s="64"/>
    </row>
    <row r="361" spans="1:10">
      <c r="H361" s="64"/>
      <c r="I361" s="64"/>
      <c r="J361" s="64"/>
    </row>
    <row r="362" spans="1:10">
      <c r="H362" s="64"/>
      <c r="I362" s="64"/>
      <c r="J362" s="64"/>
    </row>
    <row r="363" spans="1:10">
      <c r="H363" s="64"/>
      <c r="I363" s="64"/>
      <c r="J363" s="64"/>
    </row>
    <row r="364" spans="1:10">
      <c r="H364" s="64"/>
      <c r="I364" s="64"/>
      <c r="J364" s="64"/>
    </row>
    <row r="365" spans="1:10">
      <c r="H365" s="64"/>
      <c r="I365" s="64"/>
      <c r="J365" s="64"/>
    </row>
    <row r="366" spans="1:10">
      <c r="H366" s="64"/>
      <c r="I366" s="64"/>
      <c r="J366" s="64"/>
    </row>
    <row r="367" spans="1:10">
      <c r="H367" s="64"/>
      <c r="I367" s="64"/>
      <c r="J367" s="64"/>
    </row>
    <row r="368" spans="1:10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L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11" priority="1" operator="lessThan">
      <formula>-0.1</formula>
    </cfRule>
  </conditionalFormatting>
  <pageMargins left="0.25" right="0.25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79"/>
  <sheetViews>
    <sheetView topLeftCell="A325" workbookViewId="0">
      <selection activeCell="D278" sqref="D278"/>
    </sheetView>
  </sheetViews>
  <sheetFormatPr defaultColWidth="9.140625" defaultRowHeight="15.75"/>
  <cols>
    <col min="1" max="1" width="21.140625" bestFit="1" customWidth="1"/>
    <col min="2" max="2" width="9.28515625" style="5" bestFit="1" customWidth="1"/>
    <col min="3" max="3" width="11.7109375" style="5" bestFit="1" customWidth="1"/>
    <col min="4" max="4" width="9.5703125" style="5" bestFit="1" customWidth="1"/>
    <col min="5" max="5" width="10" style="5" bestFit="1" customWidth="1"/>
    <col min="6" max="6" width="9.28515625" style="5" bestFit="1" customWidth="1"/>
    <col min="7" max="7" width="11.85546875" style="5" customWidth="1"/>
    <col min="8" max="8" width="13.140625" style="5" bestFit="1" customWidth="1"/>
    <col min="9" max="9" width="12.28515625" style="5" customWidth="1"/>
    <col min="10" max="10" width="15" style="5" customWidth="1"/>
    <col min="11" max="11" width="12.42578125" style="5" customWidth="1"/>
    <col min="12" max="12" width="20.85546875" customWidth="1"/>
    <col min="13" max="16384" width="9.140625" style="5"/>
  </cols>
  <sheetData>
    <row r="1" spans="1:12">
      <c r="A1" s="187" t="s">
        <v>51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 t="s">
        <v>22</v>
      </c>
    </row>
    <row r="4" spans="1:12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12</v>
      </c>
      <c r="L4" s="11"/>
    </row>
    <row r="5" spans="1:12" ht="15" customHeight="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6" t="s">
        <v>12</v>
      </c>
      <c r="J5" s="196" t="s">
        <v>13</v>
      </c>
      <c r="K5" s="191" t="s">
        <v>16</v>
      </c>
      <c r="L5" s="11"/>
    </row>
    <row r="6" spans="1:12" ht="45" customHeight="1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5"/>
      <c r="J6" s="195"/>
      <c r="K6" s="191"/>
      <c r="L6" s="11"/>
    </row>
    <row r="7" spans="1:12">
      <c r="A7" s="44"/>
      <c r="B7" s="15">
        <v>0</v>
      </c>
      <c r="C7" s="69">
        <v>88133</v>
      </c>
      <c r="D7" s="69">
        <v>89415</v>
      </c>
      <c r="E7" s="70">
        <f>D7-C7</f>
        <v>1282</v>
      </c>
      <c r="F7" s="70">
        <v>6.73</v>
      </c>
      <c r="G7" s="17">
        <f>F7*E7</f>
        <v>8627.86</v>
      </c>
      <c r="H7" s="70">
        <v>8627.86</v>
      </c>
      <c r="I7" s="137"/>
      <c r="J7" s="75"/>
      <c r="K7" s="17">
        <f>фев.23!K7+мар.23!H7-мар.23!G7</f>
        <v>0</v>
      </c>
      <c r="L7" s="11"/>
    </row>
    <row r="8" spans="1:12">
      <c r="A8" s="19"/>
      <c r="B8" s="128">
        <v>1</v>
      </c>
      <c r="C8" s="69">
        <v>65287</v>
      </c>
      <c r="D8" s="69">
        <v>67527</v>
      </c>
      <c r="E8" s="70">
        <f>D8-C8</f>
        <v>2240</v>
      </c>
      <c r="F8" s="112">
        <v>4.71</v>
      </c>
      <c r="G8" s="17">
        <f>F8*E8</f>
        <v>10550.4</v>
      </c>
      <c r="H8" s="70">
        <v>10000</v>
      </c>
      <c r="I8" s="168">
        <v>710309</v>
      </c>
      <c r="J8" s="75">
        <v>45013</v>
      </c>
      <c r="K8" s="17">
        <f>фев.23!K8+мар.23!H8-мар.23!G8</f>
        <v>5430.6200000000008</v>
      </c>
      <c r="L8" s="11"/>
    </row>
    <row r="9" spans="1:12" s="65" customFormat="1">
      <c r="A9" s="19"/>
      <c r="B9" s="113">
        <v>2</v>
      </c>
      <c r="C9" s="69">
        <v>355</v>
      </c>
      <c r="D9" s="69">
        <v>359</v>
      </c>
      <c r="E9" s="70">
        <f>D9-C9</f>
        <v>4</v>
      </c>
      <c r="F9" s="70">
        <v>6.73</v>
      </c>
      <c r="G9" s="70">
        <f>F9*E9</f>
        <v>26.92</v>
      </c>
      <c r="H9" s="70"/>
      <c r="I9" s="168"/>
      <c r="J9" s="75"/>
      <c r="K9" s="70">
        <f>фев.23!K9+мар.23!H9-мар.23!G9</f>
        <v>-67.300000000000011</v>
      </c>
      <c r="L9" s="67"/>
    </row>
    <row r="10" spans="1:12">
      <c r="A10" s="140"/>
      <c r="B10" s="113">
        <v>3</v>
      </c>
      <c r="C10" s="69">
        <v>14112</v>
      </c>
      <c r="D10" s="69">
        <v>14538</v>
      </c>
      <c r="E10" s="70">
        <f t="shared" ref="E10:E74" si="0">D10-C10</f>
        <v>426</v>
      </c>
      <c r="F10" s="70">
        <v>6.73</v>
      </c>
      <c r="G10" s="17">
        <f t="shared" ref="G10:G74" si="1">F10*E10</f>
        <v>2866.98</v>
      </c>
      <c r="H10" s="70">
        <v>2450</v>
      </c>
      <c r="I10" s="168">
        <v>678527</v>
      </c>
      <c r="J10" s="75">
        <v>45012</v>
      </c>
      <c r="K10" s="70">
        <f>фев.23!K10+мар.23!H10-мар.23!G10</f>
        <v>560.1899999999996</v>
      </c>
      <c r="L10" s="11"/>
    </row>
    <row r="11" spans="1:12">
      <c r="A11" s="138"/>
      <c r="B11" s="113">
        <v>4</v>
      </c>
      <c r="C11" s="69">
        <v>50900</v>
      </c>
      <c r="D11" s="69">
        <v>52195</v>
      </c>
      <c r="E11" s="70">
        <f t="shared" si="0"/>
        <v>1295</v>
      </c>
      <c r="F11" s="112">
        <v>4.71</v>
      </c>
      <c r="G11" s="17">
        <f t="shared" si="1"/>
        <v>6099.45</v>
      </c>
      <c r="H11" s="70"/>
      <c r="I11" s="168"/>
      <c r="J11" s="75"/>
      <c r="K11" s="70">
        <f>фев.23!K11+мар.23!H11-мар.23!G11</f>
        <v>-2172.66</v>
      </c>
      <c r="L11" s="11"/>
    </row>
    <row r="12" spans="1:12">
      <c r="A12" s="138"/>
      <c r="B12" s="113">
        <v>5</v>
      </c>
      <c r="C12" s="69">
        <v>57722</v>
      </c>
      <c r="D12" s="69">
        <v>59007</v>
      </c>
      <c r="E12" s="70">
        <f t="shared" si="0"/>
        <v>1285</v>
      </c>
      <c r="F12" s="70">
        <v>6.73</v>
      </c>
      <c r="G12" s="17">
        <f t="shared" si="1"/>
        <v>8648.0500000000011</v>
      </c>
      <c r="H12" s="70"/>
      <c r="I12" s="168"/>
      <c r="J12" s="75"/>
      <c r="K12" s="70">
        <f>фев.23!K12+мар.23!H12-мар.23!G12</f>
        <v>-24746.21</v>
      </c>
      <c r="L12" s="11"/>
    </row>
    <row r="13" spans="1:12">
      <c r="A13" s="138"/>
      <c r="B13" s="113">
        <v>6</v>
      </c>
      <c r="C13" s="69"/>
      <c r="D13" s="69"/>
      <c r="E13" s="70">
        <f t="shared" si="0"/>
        <v>0</v>
      </c>
      <c r="F13" s="70">
        <v>6.73</v>
      </c>
      <c r="G13" s="17">
        <f t="shared" si="1"/>
        <v>0</v>
      </c>
      <c r="H13" s="70"/>
      <c r="I13" s="168"/>
      <c r="J13" s="75"/>
      <c r="K13" s="70">
        <f>фев.23!K13+мар.23!H13-мар.23!G13</f>
        <v>0</v>
      </c>
      <c r="L13" s="11"/>
    </row>
    <row r="14" spans="1:12">
      <c r="A14" s="138"/>
      <c r="B14" s="113">
        <v>7</v>
      </c>
      <c r="C14" s="69">
        <v>6187</v>
      </c>
      <c r="D14" s="69">
        <v>6307</v>
      </c>
      <c r="E14" s="70">
        <f t="shared" si="0"/>
        <v>120</v>
      </c>
      <c r="F14" s="70">
        <v>6.73</v>
      </c>
      <c r="G14" s="17">
        <f t="shared" si="1"/>
        <v>807.6</v>
      </c>
      <c r="H14" s="70"/>
      <c r="I14" s="168"/>
      <c r="J14" s="75"/>
      <c r="K14" s="17">
        <f>фев.23!K14+мар.23!H14-мар.23!G14</f>
        <v>-2140.14</v>
      </c>
      <c r="L14" s="11"/>
    </row>
    <row r="15" spans="1:12">
      <c r="A15" s="138"/>
      <c r="B15" s="113">
        <v>8</v>
      </c>
      <c r="C15" s="69">
        <v>30282</v>
      </c>
      <c r="D15" s="69">
        <v>30473</v>
      </c>
      <c r="E15" s="70">
        <f t="shared" si="0"/>
        <v>191</v>
      </c>
      <c r="F15" s="70">
        <v>6.73</v>
      </c>
      <c r="G15" s="17">
        <f t="shared" si="1"/>
        <v>1285.43</v>
      </c>
      <c r="H15" s="70">
        <v>8500</v>
      </c>
      <c r="I15" s="168">
        <v>658422</v>
      </c>
      <c r="J15" s="75">
        <v>44995</v>
      </c>
      <c r="K15" s="17">
        <f>фев.23!K15+мар.23!H15-мар.23!G15</f>
        <v>12761.419999999998</v>
      </c>
      <c r="L15" s="11"/>
    </row>
    <row r="16" spans="1:12">
      <c r="A16" s="140"/>
      <c r="B16" s="113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17">
        <f>фев.23!K16+мар.23!H16-мар.23!G16</f>
        <v>0</v>
      </c>
      <c r="L16" s="11"/>
    </row>
    <row r="17" spans="1:12">
      <c r="A17" s="138"/>
      <c r="B17" s="113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17">
        <f>фев.23!K17+мар.23!H17-мар.23!G17</f>
        <v>0</v>
      </c>
      <c r="L17" s="11"/>
    </row>
    <row r="18" spans="1:12">
      <c r="A18" s="138"/>
      <c r="B18" s="113">
        <v>11</v>
      </c>
      <c r="C18" s="69">
        <v>25104</v>
      </c>
      <c r="D18" s="69">
        <v>26327</v>
      </c>
      <c r="E18" s="70">
        <f t="shared" si="0"/>
        <v>1223</v>
      </c>
      <c r="F18" s="70">
        <v>6.73</v>
      </c>
      <c r="G18" s="17">
        <f t="shared" si="1"/>
        <v>8230.7900000000009</v>
      </c>
      <c r="H18" s="70">
        <v>6016.62</v>
      </c>
      <c r="I18" s="168">
        <v>933161</v>
      </c>
      <c r="J18" s="75">
        <v>45005</v>
      </c>
      <c r="K18" s="17">
        <f>фев.23!K18+мар.23!H18-мар.23!G18</f>
        <v>1320.0899999999965</v>
      </c>
      <c r="L18" s="11"/>
    </row>
    <row r="19" spans="1:12">
      <c r="A19" s="22"/>
      <c r="B19" s="113">
        <v>12</v>
      </c>
      <c r="C19" s="69">
        <v>40400</v>
      </c>
      <c r="D19" s="69">
        <v>42062</v>
      </c>
      <c r="E19" s="70">
        <f t="shared" si="0"/>
        <v>1662</v>
      </c>
      <c r="F19" s="112">
        <v>4.71</v>
      </c>
      <c r="G19" s="17">
        <f t="shared" si="1"/>
        <v>7828.0199999999995</v>
      </c>
      <c r="H19" s="70">
        <v>6334.95</v>
      </c>
      <c r="I19" s="168">
        <v>865461</v>
      </c>
      <c r="J19" s="75">
        <v>44991</v>
      </c>
      <c r="K19" s="17">
        <f>фев.23!K19+мар.23!H19-мар.23!G19</f>
        <v>70.649999999999636</v>
      </c>
      <c r="L19" s="11"/>
    </row>
    <row r="20" spans="1:12">
      <c r="A20" s="22"/>
      <c r="B20" s="113">
        <v>13</v>
      </c>
      <c r="C20" s="69">
        <v>49365</v>
      </c>
      <c r="D20" s="69">
        <v>50361</v>
      </c>
      <c r="E20" s="70">
        <f t="shared" si="0"/>
        <v>996</v>
      </c>
      <c r="F20" s="112">
        <v>4.71</v>
      </c>
      <c r="G20" s="17">
        <f t="shared" si="1"/>
        <v>4691.16</v>
      </c>
      <c r="H20" s="70"/>
      <c r="I20" s="168"/>
      <c r="J20" s="75"/>
      <c r="K20" s="17">
        <f>фев.23!K20+мар.23!H20-мар.23!G20</f>
        <v>-5470.5999999999995</v>
      </c>
      <c r="L20" s="11"/>
    </row>
    <row r="21" spans="1:12" s="65" customFormat="1">
      <c r="A21" s="22"/>
      <c r="B21" s="151">
        <v>14</v>
      </c>
      <c r="C21" s="69">
        <v>105495</v>
      </c>
      <c r="D21" s="69">
        <v>107705</v>
      </c>
      <c r="E21" s="70">
        <f t="shared" si="0"/>
        <v>2210</v>
      </c>
      <c r="F21" s="69">
        <v>6.73</v>
      </c>
      <c r="G21" s="70">
        <f t="shared" si="1"/>
        <v>14873.300000000001</v>
      </c>
      <c r="H21" s="70">
        <v>13687.59</v>
      </c>
      <c r="I21" s="168">
        <v>129911</v>
      </c>
      <c r="J21" s="75">
        <v>44997</v>
      </c>
      <c r="K21" s="70">
        <f>фев.23!K21+мар.23!H21-мар.23!G21</f>
        <v>-11132.630000000003</v>
      </c>
      <c r="L21" s="67"/>
    </row>
    <row r="22" spans="1:12">
      <c r="A22" s="138"/>
      <c r="B22" s="113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17">
        <f>фев.23!K22+мар.23!H22-мар.23!G22</f>
        <v>0</v>
      </c>
      <c r="L22" s="11"/>
    </row>
    <row r="23" spans="1:12">
      <c r="A23" s="23"/>
      <c r="B23" s="113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70">
        <f>фев.23!K23+мар.23!H23-мар.23!G23</f>
        <v>0</v>
      </c>
      <c r="L23" s="11"/>
    </row>
    <row r="24" spans="1:12">
      <c r="A24" s="77"/>
      <c r="B24" s="113">
        <v>17</v>
      </c>
      <c r="C24" s="69">
        <v>109004</v>
      </c>
      <c r="D24" s="69">
        <v>112532</v>
      </c>
      <c r="E24" s="70">
        <f t="shared" si="0"/>
        <v>3528</v>
      </c>
      <c r="F24" s="112">
        <v>4.71</v>
      </c>
      <c r="G24" s="17">
        <f t="shared" si="1"/>
        <v>16616.88</v>
      </c>
      <c r="H24" s="70">
        <v>13753.2</v>
      </c>
      <c r="I24" s="168">
        <v>423959</v>
      </c>
      <c r="J24" s="75">
        <v>44994</v>
      </c>
      <c r="K24" s="17">
        <f>фев.23!K24+мар.23!H24-мар.23!G24</f>
        <v>1361.1899999999987</v>
      </c>
      <c r="L24" s="11"/>
    </row>
    <row r="25" spans="1:12">
      <c r="A25" s="138"/>
      <c r="B25" s="113">
        <v>18</v>
      </c>
      <c r="C25" s="69">
        <v>11850</v>
      </c>
      <c r="D25" s="69">
        <v>12820</v>
      </c>
      <c r="E25" s="70">
        <f t="shared" si="0"/>
        <v>970</v>
      </c>
      <c r="F25" s="70">
        <v>6.73</v>
      </c>
      <c r="G25" s="17">
        <f t="shared" si="1"/>
        <v>6528.1</v>
      </c>
      <c r="H25" s="70"/>
      <c r="I25" s="168"/>
      <c r="J25" s="75"/>
      <c r="K25" s="17">
        <f>фев.23!K25+мар.23!H25-мар.23!G25</f>
        <v>-3365.3700000000026</v>
      </c>
      <c r="L25" s="11"/>
    </row>
    <row r="26" spans="1:12">
      <c r="A26" s="138"/>
      <c r="B26" s="113">
        <v>19</v>
      </c>
      <c r="C26" s="69">
        <v>4971</v>
      </c>
      <c r="D26" s="69">
        <v>4971</v>
      </c>
      <c r="E26" s="70">
        <f t="shared" si="0"/>
        <v>0</v>
      </c>
      <c r="F26" s="70">
        <v>6.73</v>
      </c>
      <c r="G26" s="17">
        <f t="shared" si="1"/>
        <v>0</v>
      </c>
      <c r="H26" s="70">
        <v>150</v>
      </c>
      <c r="I26" s="168">
        <v>25572</v>
      </c>
      <c r="J26" s="75">
        <v>44991</v>
      </c>
      <c r="K26" s="17">
        <f>фев.23!K26+мар.23!H26-мар.23!G26</f>
        <v>1000</v>
      </c>
      <c r="L26" s="11"/>
    </row>
    <row r="27" spans="1:12">
      <c r="A27" s="22"/>
      <c r="B27" s="113">
        <v>20</v>
      </c>
      <c r="C27" s="69">
        <v>7778</v>
      </c>
      <c r="D27" s="69">
        <v>7778</v>
      </c>
      <c r="E27" s="70">
        <f t="shared" si="0"/>
        <v>0</v>
      </c>
      <c r="F27" s="112">
        <v>4.71</v>
      </c>
      <c r="G27" s="17">
        <f t="shared" si="1"/>
        <v>0</v>
      </c>
      <c r="H27" s="70"/>
      <c r="I27" s="168"/>
      <c r="J27" s="75"/>
      <c r="K27" s="17">
        <f>фев.23!K27+мар.23!H27-мар.23!G27</f>
        <v>0</v>
      </c>
      <c r="L27" s="11"/>
    </row>
    <row r="28" spans="1:12">
      <c r="A28" s="138"/>
      <c r="B28" s="113">
        <v>21</v>
      </c>
      <c r="C28" s="69">
        <v>1057</v>
      </c>
      <c r="D28" s="69">
        <v>1057</v>
      </c>
      <c r="E28" s="70">
        <f t="shared" si="0"/>
        <v>0</v>
      </c>
      <c r="F28" s="70">
        <v>6.73</v>
      </c>
      <c r="G28" s="17">
        <f t="shared" si="1"/>
        <v>0</v>
      </c>
      <c r="H28" s="70"/>
      <c r="I28" s="168"/>
      <c r="J28" s="75"/>
      <c r="K28" s="17">
        <f>фев.23!K28+мар.23!H28-мар.23!G28</f>
        <v>0</v>
      </c>
      <c r="L28" s="11"/>
    </row>
    <row r="29" spans="1:12">
      <c r="A29" s="138"/>
      <c r="B29" s="113">
        <v>22</v>
      </c>
      <c r="C29" s="69">
        <v>11984</v>
      </c>
      <c r="D29" s="69">
        <v>13283</v>
      </c>
      <c r="E29" s="70">
        <f t="shared" si="0"/>
        <v>1299</v>
      </c>
      <c r="F29" s="70">
        <v>6.73</v>
      </c>
      <c r="G29" s="17">
        <f t="shared" si="1"/>
        <v>8742.27</v>
      </c>
      <c r="H29" s="70"/>
      <c r="I29" s="168"/>
      <c r="J29" s="75"/>
      <c r="K29" s="17">
        <f>фев.23!K29+мар.23!H29-мар.23!G29</f>
        <v>-12235.920000000002</v>
      </c>
      <c r="L29" s="11"/>
    </row>
    <row r="30" spans="1:12">
      <c r="A30" s="138"/>
      <c r="B30" s="113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17">
        <f>фев.23!K30+мар.23!H30-мар.23!G30</f>
        <v>0</v>
      </c>
      <c r="L30" s="11"/>
    </row>
    <row r="31" spans="1:12">
      <c r="A31" s="138"/>
      <c r="B31" s="113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17">
        <f>фев.23!K31+мар.23!H31-мар.23!G31</f>
        <v>0</v>
      </c>
      <c r="L31" s="11"/>
    </row>
    <row r="32" spans="1:12">
      <c r="A32" s="22"/>
      <c r="B32" s="113">
        <v>25</v>
      </c>
      <c r="C32" s="69">
        <v>20658</v>
      </c>
      <c r="D32" s="69">
        <v>21333</v>
      </c>
      <c r="E32" s="70">
        <f t="shared" si="0"/>
        <v>675</v>
      </c>
      <c r="F32" s="70">
        <v>6.73</v>
      </c>
      <c r="G32" s="17">
        <f t="shared" si="1"/>
        <v>4542.75</v>
      </c>
      <c r="H32" s="70">
        <v>4429.0600000000004</v>
      </c>
      <c r="I32" s="168">
        <v>540040</v>
      </c>
      <c r="J32" s="75">
        <v>44994</v>
      </c>
      <c r="K32" s="17">
        <f>фев.23!K32+мар.23!H32-мар.23!G32</f>
        <v>-2701.17</v>
      </c>
      <c r="L32" s="11"/>
    </row>
    <row r="33" spans="1:12">
      <c r="A33" s="138"/>
      <c r="B33" s="113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17">
        <f>фев.23!K33+мар.23!H33-мар.23!G33</f>
        <v>0</v>
      </c>
      <c r="L33" s="11"/>
    </row>
    <row r="34" spans="1:12">
      <c r="A34" s="138"/>
      <c r="B34" s="113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17">
        <f>фев.23!K34+мар.23!H34-мар.23!G34</f>
        <v>0</v>
      </c>
      <c r="L34" s="11"/>
    </row>
    <row r="35" spans="1:12">
      <c r="A35" s="138"/>
      <c r="B35" s="113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17">
        <f>фев.23!K35+мар.23!H35-мар.23!G35</f>
        <v>0</v>
      </c>
      <c r="L35" s="11"/>
    </row>
    <row r="36" spans="1:12">
      <c r="A36" s="138"/>
      <c r="B36" s="113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17">
        <f>фев.23!K36+мар.23!H36-мар.23!G36</f>
        <v>0</v>
      </c>
      <c r="L36" s="11"/>
    </row>
    <row r="37" spans="1:12">
      <c r="A37" s="138"/>
      <c r="B37" s="128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17">
        <f>фев.23!K37+мар.23!H37-мар.23!G37</f>
        <v>0</v>
      </c>
      <c r="L37" s="11"/>
    </row>
    <row r="38" spans="1:12">
      <c r="A38" s="138"/>
      <c r="B38" s="113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17">
        <f>фев.23!K38+мар.23!H38-мар.23!G38</f>
        <v>0</v>
      </c>
      <c r="L38" s="11"/>
    </row>
    <row r="39" spans="1:12">
      <c r="A39" s="138"/>
      <c r="B39" s="113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17">
        <f>фев.23!K39+мар.23!H39-мар.23!G39</f>
        <v>0</v>
      </c>
      <c r="L39" s="11"/>
    </row>
    <row r="40" spans="1:12">
      <c r="A40" s="138"/>
      <c r="B40" s="113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17">
        <f>фев.23!K40+мар.23!H40-мар.23!G40</f>
        <v>0</v>
      </c>
      <c r="L40" s="11"/>
    </row>
    <row r="41" spans="1:12">
      <c r="A41" s="138"/>
      <c r="B41" s="113">
        <v>36</v>
      </c>
      <c r="C41" s="69">
        <v>18677</v>
      </c>
      <c r="D41" s="69">
        <v>18748</v>
      </c>
      <c r="E41" s="70">
        <f t="shared" si="0"/>
        <v>71</v>
      </c>
      <c r="F41" s="70">
        <v>6.73</v>
      </c>
      <c r="G41" s="17">
        <f t="shared" si="1"/>
        <v>477.83000000000004</v>
      </c>
      <c r="H41" s="70">
        <v>1226.79</v>
      </c>
      <c r="I41" s="168">
        <v>737779</v>
      </c>
      <c r="J41" s="75">
        <v>44991</v>
      </c>
      <c r="K41" s="17">
        <f>фев.23!K41+мар.23!H41-мар.23!G41</f>
        <v>748.95999999999992</v>
      </c>
      <c r="L41" s="11"/>
    </row>
    <row r="42" spans="1:12">
      <c r="A42" s="138"/>
      <c r="B42" s="113">
        <v>37</v>
      </c>
      <c r="C42" s="69">
        <v>80201</v>
      </c>
      <c r="D42" s="69">
        <v>83374</v>
      </c>
      <c r="E42" s="70">
        <f t="shared" si="0"/>
        <v>3173</v>
      </c>
      <c r="F42" s="70">
        <v>6.73</v>
      </c>
      <c r="G42" s="17">
        <f t="shared" si="1"/>
        <v>21354.29</v>
      </c>
      <c r="H42" s="70">
        <v>9900</v>
      </c>
      <c r="I42" s="168">
        <v>176698</v>
      </c>
      <c r="J42" s="75">
        <v>45007</v>
      </c>
      <c r="K42" s="17">
        <f>фев.23!K42+мар.23!H42-мар.23!G42</f>
        <v>-42932.86</v>
      </c>
      <c r="L42" s="11"/>
    </row>
    <row r="43" spans="1:12">
      <c r="A43" s="138"/>
      <c r="B43" s="113">
        <v>38</v>
      </c>
      <c r="C43" s="69">
        <v>1005</v>
      </c>
      <c r="D43" s="69">
        <v>1022</v>
      </c>
      <c r="E43" s="70">
        <f t="shared" si="0"/>
        <v>17</v>
      </c>
      <c r="F43" s="70">
        <v>6.73</v>
      </c>
      <c r="G43" s="17">
        <f t="shared" si="1"/>
        <v>114.41000000000001</v>
      </c>
      <c r="H43" s="70"/>
      <c r="I43" s="168"/>
      <c r="J43" s="75"/>
      <c r="K43" s="17">
        <f>фев.23!K43+мар.23!H43-мар.23!G43</f>
        <v>-121.14000000000001</v>
      </c>
      <c r="L43" s="11"/>
    </row>
    <row r="44" spans="1:12">
      <c r="A44" s="138"/>
      <c r="B44" s="113">
        <v>39</v>
      </c>
      <c r="C44" s="69">
        <v>4326</v>
      </c>
      <c r="D44" s="69">
        <v>5389</v>
      </c>
      <c r="E44" s="70">
        <f t="shared" si="0"/>
        <v>1063</v>
      </c>
      <c r="F44" s="141">
        <v>4.71</v>
      </c>
      <c r="G44" s="17">
        <f t="shared" si="1"/>
        <v>5006.7299999999996</v>
      </c>
      <c r="H44" s="70">
        <v>5006.7299999999996</v>
      </c>
      <c r="I44" s="168">
        <v>158292</v>
      </c>
      <c r="J44" s="75">
        <v>45013</v>
      </c>
      <c r="K44" s="17">
        <f>фев.23!K44+мар.23!H44-мар.23!G44</f>
        <v>-3334.6799999999994</v>
      </c>
      <c r="L44" s="11"/>
    </row>
    <row r="45" spans="1:12">
      <c r="A45" s="138"/>
      <c r="B45" s="113">
        <v>40</v>
      </c>
      <c r="C45" s="69">
        <v>3033</v>
      </c>
      <c r="D45" s="69">
        <v>3033</v>
      </c>
      <c r="E45" s="70">
        <f t="shared" si="0"/>
        <v>0</v>
      </c>
      <c r="F45" s="70">
        <v>6.73</v>
      </c>
      <c r="G45" s="17">
        <f t="shared" si="1"/>
        <v>0</v>
      </c>
      <c r="H45" s="70"/>
      <c r="I45" s="168"/>
      <c r="J45" s="75"/>
      <c r="K45" s="17">
        <f>фев.23!K45+мар.23!H45-мар.23!G45</f>
        <v>0</v>
      </c>
      <c r="L45" s="11"/>
    </row>
    <row r="46" spans="1:12">
      <c r="A46" s="138"/>
      <c r="B46" s="113">
        <v>41</v>
      </c>
      <c r="C46" s="69">
        <v>6627</v>
      </c>
      <c r="D46" s="69">
        <v>6627</v>
      </c>
      <c r="E46" s="70">
        <f t="shared" si="0"/>
        <v>0</v>
      </c>
      <c r="F46" s="112">
        <v>4.71</v>
      </c>
      <c r="G46" s="17">
        <f t="shared" si="1"/>
        <v>0</v>
      </c>
      <c r="H46" s="70"/>
      <c r="I46" s="168"/>
      <c r="J46" s="75"/>
      <c r="K46" s="17">
        <f>фев.23!K46+мар.23!H46-мар.23!G46</f>
        <v>3000</v>
      </c>
      <c r="L46" s="11"/>
    </row>
    <row r="47" spans="1:12">
      <c r="A47" s="138"/>
      <c r="B47" s="113">
        <v>42</v>
      </c>
      <c r="C47" s="69">
        <v>63855</v>
      </c>
      <c r="D47" s="69">
        <v>63917</v>
      </c>
      <c r="E47" s="70">
        <f t="shared" si="0"/>
        <v>62</v>
      </c>
      <c r="F47" s="70">
        <v>6.73</v>
      </c>
      <c r="G47" s="17">
        <f t="shared" si="1"/>
        <v>417.26000000000005</v>
      </c>
      <c r="H47" s="70">
        <v>17053.82</v>
      </c>
      <c r="I47" s="168">
        <v>965158</v>
      </c>
      <c r="J47" s="75">
        <v>45001</v>
      </c>
      <c r="K47" s="17">
        <f>фев.23!K47+мар.23!H47-мар.23!G47</f>
        <v>6682.8899999999994</v>
      </c>
      <c r="L47" s="11"/>
    </row>
    <row r="48" spans="1:12">
      <c r="A48" s="138"/>
      <c r="B48" s="113">
        <v>43</v>
      </c>
      <c r="C48" s="69">
        <v>4730</v>
      </c>
      <c r="D48" s="69">
        <v>4741</v>
      </c>
      <c r="E48" s="70">
        <f t="shared" si="0"/>
        <v>11</v>
      </c>
      <c r="F48" s="112">
        <v>4.71</v>
      </c>
      <c r="G48" s="17">
        <f t="shared" si="1"/>
        <v>51.81</v>
      </c>
      <c r="H48" s="70"/>
      <c r="I48" s="168"/>
      <c r="J48" s="75"/>
      <c r="K48" s="17">
        <f>фев.23!K48+мар.23!H48-мар.23!G48</f>
        <v>-51.81</v>
      </c>
      <c r="L48" s="11"/>
    </row>
    <row r="49" spans="1:12">
      <c r="A49" s="138"/>
      <c r="B49" s="113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17">
        <f>фев.23!K49+мар.23!H49-мар.23!G49</f>
        <v>0</v>
      </c>
      <c r="L49" s="11"/>
    </row>
    <row r="50" spans="1:12">
      <c r="A50" s="138"/>
      <c r="B50" s="113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7">
        <f t="shared" si="1"/>
        <v>0</v>
      </c>
      <c r="H50" s="70"/>
      <c r="I50" s="168"/>
      <c r="J50" s="75"/>
      <c r="K50" s="17">
        <f>фев.23!K50+мар.23!H50-мар.23!G50</f>
        <v>0</v>
      </c>
      <c r="L50" s="11"/>
    </row>
    <row r="51" spans="1:12">
      <c r="A51" s="138"/>
      <c r="B51" s="113">
        <v>46</v>
      </c>
      <c r="C51" s="69">
        <v>8644</v>
      </c>
      <c r="D51" s="69">
        <v>8644</v>
      </c>
      <c r="E51" s="70">
        <f t="shared" si="0"/>
        <v>0</v>
      </c>
      <c r="F51" s="112">
        <v>4.71</v>
      </c>
      <c r="G51" s="17">
        <f t="shared" si="1"/>
        <v>0</v>
      </c>
      <c r="H51" s="70"/>
      <c r="I51" s="168"/>
      <c r="J51" s="75"/>
      <c r="K51" s="17">
        <f>фев.23!K51+мар.23!H51-мар.23!G51</f>
        <v>0</v>
      </c>
      <c r="L51" s="11"/>
    </row>
    <row r="52" spans="1:12">
      <c r="A52" s="138"/>
      <c r="B52" s="113">
        <v>47</v>
      </c>
      <c r="C52" s="69">
        <v>5215</v>
      </c>
      <c r="D52" s="69">
        <v>5264</v>
      </c>
      <c r="E52" s="70">
        <f t="shared" si="0"/>
        <v>49</v>
      </c>
      <c r="F52" s="70">
        <v>6.73</v>
      </c>
      <c r="G52" s="17">
        <f t="shared" si="1"/>
        <v>329.77000000000004</v>
      </c>
      <c r="H52" s="70">
        <v>1000</v>
      </c>
      <c r="I52" s="168">
        <v>577753</v>
      </c>
      <c r="J52" s="75">
        <v>44991</v>
      </c>
      <c r="K52" s="17">
        <f>фев.23!K52+мар.23!H52-мар.23!G52</f>
        <v>2172.21</v>
      </c>
      <c r="L52" s="11"/>
    </row>
    <row r="53" spans="1:12">
      <c r="A53" s="140"/>
      <c r="B53" s="113">
        <v>48</v>
      </c>
      <c r="C53" s="69">
        <v>12497</v>
      </c>
      <c r="D53" s="69">
        <v>12568</v>
      </c>
      <c r="E53" s="70">
        <f t="shared" si="0"/>
        <v>71</v>
      </c>
      <c r="F53" s="112">
        <v>4.71</v>
      </c>
      <c r="G53" s="17">
        <f t="shared" si="1"/>
        <v>334.41</v>
      </c>
      <c r="H53" s="70">
        <v>1000</v>
      </c>
      <c r="I53" s="168">
        <v>587411</v>
      </c>
      <c r="J53" s="75">
        <v>44991</v>
      </c>
      <c r="K53" s="17">
        <f>фев.23!K53+мар.23!H53-мар.23!G53</f>
        <v>529</v>
      </c>
      <c r="L53" s="11"/>
    </row>
    <row r="54" spans="1:12">
      <c r="A54" s="138"/>
      <c r="B54" s="113">
        <v>49</v>
      </c>
      <c r="C54" s="69">
        <v>13120</v>
      </c>
      <c r="D54" s="69">
        <v>13207</v>
      </c>
      <c r="E54" s="70">
        <f t="shared" si="0"/>
        <v>87</v>
      </c>
      <c r="F54" s="70">
        <v>6.73</v>
      </c>
      <c r="G54" s="17">
        <f t="shared" si="1"/>
        <v>585.51</v>
      </c>
      <c r="H54" s="70">
        <v>1000</v>
      </c>
      <c r="I54" s="168">
        <v>135389</v>
      </c>
      <c r="J54" s="75">
        <v>44987</v>
      </c>
      <c r="K54" s="17">
        <f>фев.23!K54+мар.23!H54-мар.23!G54</f>
        <v>593.43000000000006</v>
      </c>
      <c r="L54" s="11"/>
    </row>
    <row r="55" spans="1:12">
      <c r="A55" s="138"/>
      <c r="B55" s="113">
        <v>50</v>
      </c>
      <c r="C55" s="69">
        <v>1157</v>
      </c>
      <c r="D55" s="69">
        <v>1157</v>
      </c>
      <c r="E55" s="70">
        <f t="shared" si="0"/>
        <v>0</v>
      </c>
      <c r="F55" s="70">
        <v>6.73</v>
      </c>
      <c r="G55" s="17">
        <f t="shared" si="1"/>
        <v>0</v>
      </c>
      <c r="H55" s="70"/>
      <c r="I55" s="168"/>
      <c r="J55" s="75"/>
      <c r="K55" s="17">
        <f>фев.23!K55+мар.23!H55-мар.23!G55</f>
        <v>0</v>
      </c>
      <c r="L55" s="11"/>
    </row>
    <row r="56" spans="1:12">
      <c r="A56" s="138"/>
      <c r="B56" s="113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17">
        <f>фев.23!K56+мар.23!H56-мар.23!G56</f>
        <v>0</v>
      </c>
      <c r="L56" s="11"/>
    </row>
    <row r="57" spans="1:12">
      <c r="A57" s="138"/>
      <c r="B57" s="113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17">
        <f>фев.23!K57+мар.23!H57-мар.23!G57</f>
        <v>0</v>
      </c>
      <c r="L57" s="11"/>
    </row>
    <row r="58" spans="1:12">
      <c r="A58" s="138"/>
      <c r="B58" s="113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17">
        <f>фев.23!K58+мар.23!H58-мар.23!G58</f>
        <v>0</v>
      </c>
      <c r="L58" s="11"/>
    </row>
    <row r="59" spans="1:12">
      <c r="A59" s="140"/>
      <c r="B59" s="113">
        <v>54</v>
      </c>
      <c r="C59" s="69">
        <v>72163</v>
      </c>
      <c r="D59" s="69">
        <v>74880</v>
      </c>
      <c r="E59" s="70">
        <f t="shared" si="0"/>
        <v>2717</v>
      </c>
      <c r="F59" s="70">
        <v>6.73</v>
      </c>
      <c r="G59" s="17">
        <f t="shared" si="1"/>
        <v>18285.41</v>
      </c>
      <c r="H59" s="70">
        <v>35000</v>
      </c>
      <c r="I59" s="168">
        <v>53789</v>
      </c>
      <c r="J59" s="75">
        <v>44995</v>
      </c>
      <c r="K59" s="17">
        <f>фев.23!K59+мар.23!H59-мар.23!G59</f>
        <v>-992.02000000000407</v>
      </c>
      <c r="L59" s="11"/>
    </row>
    <row r="60" spans="1:12">
      <c r="A60" s="138"/>
      <c r="B60" s="113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17">
        <f>фев.23!K60+мар.23!H60-мар.23!G60</f>
        <v>0</v>
      </c>
      <c r="L60" s="11"/>
    </row>
    <row r="61" spans="1:12">
      <c r="A61" s="138"/>
      <c r="B61" s="113">
        <v>56</v>
      </c>
      <c r="C61" s="69">
        <v>764</v>
      </c>
      <c r="D61" s="69">
        <v>765</v>
      </c>
      <c r="E61" s="70">
        <f t="shared" si="0"/>
        <v>1</v>
      </c>
      <c r="F61" s="70">
        <v>6.73</v>
      </c>
      <c r="G61" s="17">
        <f t="shared" si="1"/>
        <v>6.73</v>
      </c>
      <c r="H61" s="70"/>
      <c r="I61" s="168"/>
      <c r="J61" s="75"/>
      <c r="K61" s="17">
        <f>фев.23!K61+мар.23!H61-мар.23!G61</f>
        <v>-363.42000000000007</v>
      </c>
      <c r="L61" s="11"/>
    </row>
    <row r="62" spans="1:12">
      <c r="A62" s="138"/>
      <c r="B62" s="113">
        <v>57</v>
      </c>
      <c r="C62" s="69">
        <v>32966</v>
      </c>
      <c r="D62" s="69">
        <v>33885</v>
      </c>
      <c r="E62" s="70">
        <f t="shared" si="0"/>
        <v>919</v>
      </c>
      <c r="F62" s="70">
        <v>6.73</v>
      </c>
      <c r="G62" s="17">
        <f t="shared" si="1"/>
        <v>6184.8700000000008</v>
      </c>
      <c r="H62" s="70"/>
      <c r="I62" s="168"/>
      <c r="J62" s="75"/>
      <c r="K62" s="17">
        <f>фев.23!K62+мар.23!H62-мар.23!G62</f>
        <v>-23965.530000000006</v>
      </c>
      <c r="L62" s="11"/>
    </row>
    <row r="63" spans="1:12">
      <c r="A63" s="138"/>
      <c r="B63" s="113">
        <v>58</v>
      </c>
      <c r="C63" s="69">
        <v>15595</v>
      </c>
      <c r="D63" s="69">
        <v>15595</v>
      </c>
      <c r="E63" s="70">
        <f t="shared" si="0"/>
        <v>0</v>
      </c>
      <c r="F63" s="112">
        <v>4.71</v>
      </c>
      <c r="G63" s="17">
        <f t="shared" si="1"/>
        <v>0</v>
      </c>
      <c r="H63" s="70"/>
      <c r="I63" s="168"/>
      <c r="J63" s="75"/>
      <c r="K63" s="17">
        <f>фев.23!K63+мар.23!H63-мар.23!G63</f>
        <v>0</v>
      </c>
      <c r="L63" s="11"/>
    </row>
    <row r="64" spans="1:12">
      <c r="A64" s="24"/>
      <c r="B64" s="113">
        <v>60</v>
      </c>
      <c r="C64" s="69">
        <v>1388</v>
      </c>
      <c r="D64" s="69">
        <v>1435</v>
      </c>
      <c r="E64" s="70">
        <f t="shared" si="0"/>
        <v>47</v>
      </c>
      <c r="F64" s="70">
        <v>6.73</v>
      </c>
      <c r="G64" s="17">
        <f t="shared" si="1"/>
        <v>316.31</v>
      </c>
      <c r="H64" s="70"/>
      <c r="I64" s="168"/>
      <c r="J64" s="75"/>
      <c r="K64" s="17">
        <f>фев.23!K64+мар.23!H64-мар.23!G64</f>
        <v>181.70999999999987</v>
      </c>
      <c r="L64" s="11"/>
    </row>
    <row r="65" spans="1:12">
      <c r="A65" s="140"/>
      <c r="B65" s="113">
        <v>61</v>
      </c>
      <c r="C65" s="69">
        <v>60208</v>
      </c>
      <c r="D65" s="69">
        <v>61084</v>
      </c>
      <c r="E65" s="70">
        <f t="shared" si="0"/>
        <v>876</v>
      </c>
      <c r="F65" s="112">
        <v>4.71</v>
      </c>
      <c r="G65" s="17">
        <f t="shared" si="1"/>
        <v>4125.96</v>
      </c>
      <c r="H65" s="70">
        <v>10000</v>
      </c>
      <c r="I65" s="168">
        <v>588174</v>
      </c>
      <c r="J65" s="75">
        <v>45013</v>
      </c>
      <c r="K65" s="17">
        <f>фев.23!K65+мар.23!H65-мар.23!G65</f>
        <v>1738.6599999999999</v>
      </c>
      <c r="L65" s="11"/>
    </row>
    <row r="66" spans="1:12">
      <c r="A66" s="138"/>
      <c r="B66" s="113">
        <v>62</v>
      </c>
      <c r="C66" s="69">
        <v>897</v>
      </c>
      <c r="D66" s="69">
        <v>897</v>
      </c>
      <c r="E66" s="70">
        <f t="shared" si="0"/>
        <v>0</v>
      </c>
      <c r="F66" s="70">
        <v>6.73</v>
      </c>
      <c r="G66" s="17">
        <f t="shared" si="1"/>
        <v>0</v>
      </c>
      <c r="H66" s="70"/>
      <c r="I66" s="168"/>
      <c r="J66" s="75"/>
      <c r="K66" s="17">
        <f>фев.23!K66+мар.23!H66-мар.23!G66</f>
        <v>0</v>
      </c>
      <c r="L66" s="11"/>
    </row>
    <row r="67" spans="1:12">
      <c r="A67" s="140"/>
      <c r="B67" s="113">
        <v>63</v>
      </c>
      <c r="C67" s="69">
        <v>1962</v>
      </c>
      <c r="D67" s="69">
        <v>2302</v>
      </c>
      <c r="E67" s="70">
        <f t="shared" si="0"/>
        <v>340</v>
      </c>
      <c r="F67" s="112">
        <v>4.71</v>
      </c>
      <c r="G67" s="17">
        <f t="shared" si="1"/>
        <v>1601.4</v>
      </c>
      <c r="H67" s="70">
        <v>1230</v>
      </c>
      <c r="I67" s="168">
        <v>681603</v>
      </c>
      <c r="J67" s="75">
        <v>44991</v>
      </c>
      <c r="K67" s="17">
        <f>фев.23!K67+мар.23!H67-мар.23!G67</f>
        <v>-361.58999999999992</v>
      </c>
      <c r="L67" s="11"/>
    </row>
    <row r="68" spans="1:12">
      <c r="A68" s="138"/>
      <c r="B68" s="113">
        <v>64</v>
      </c>
      <c r="C68" s="69">
        <v>15037</v>
      </c>
      <c r="D68" s="69">
        <v>15178</v>
      </c>
      <c r="E68" s="70">
        <f t="shared" si="0"/>
        <v>141</v>
      </c>
      <c r="F68" s="112">
        <v>4.71</v>
      </c>
      <c r="G68" s="17">
        <f t="shared" si="1"/>
        <v>664.11</v>
      </c>
      <c r="H68" s="70">
        <v>3155</v>
      </c>
      <c r="I68" s="168">
        <v>36813</v>
      </c>
      <c r="J68" s="75">
        <v>45007</v>
      </c>
      <c r="K68" s="17">
        <f>фев.23!K68+мар.23!H68-мар.23!G68</f>
        <v>1398.1699999999996</v>
      </c>
      <c r="L68" s="11"/>
    </row>
    <row r="69" spans="1:12">
      <c r="A69" s="138"/>
      <c r="B69" s="113">
        <v>65</v>
      </c>
      <c r="C69" s="69">
        <v>4257</v>
      </c>
      <c r="D69" s="69">
        <v>4257</v>
      </c>
      <c r="E69" s="70">
        <f t="shared" si="0"/>
        <v>0</v>
      </c>
      <c r="F69" s="70">
        <v>6.73</v>
      </c>
      <c r="G69" s="17">
        <f t="shared" si="1"/>
        <v>0</v>
      </c>
      <c r="H69" s="70"/>
      <c r="I69" s="168"/>
      <c r="J69" s="75"/>
      <c r="K69" s="17">
        <f>фев.23!K69+мар.23!H69-мар.23!G69</f>
        <v>2925.97</v>
      </c>
      <c r="L69" s="11"/>
    </row>
    <row r="70" spans="1:12">
      <c r="A70" s="138"/>
      <c r="B70" s="113">
        <v>67</v>
      </c>
      <c r="C70" s="69">
        <v>6375</v>
      </c>
      <c r="D70" s="69">
        <v>6375</v>
      </c>
      <c r="E70" s="70">
        <f t="shared" si="0"/>
        <v>0</v>
      </c>
      <c r="F70" s="70">
        <v>6.73</v>
      </c>
      <c r="G70" s="17">
        <f t="shared" si="1"/>
        <v>0</v>
      </c>
      <c r="H70" s="70"/>
      <c r="I70" s="168"/>
      <c r="J70" s="75"/>
      <c r="K70" s="17">
        <f>фев.23!K70+мар.23!H70-мар.23!G70</f>
        <v>-148.06</v>
      </c>
      <c r="L70" s="11"/>
    </row>
    <row r="71" spans="1:12">
      <c r="A71" s="138"/>
      <c r="B71" s="113">
        <v>68</v>
      </c>
      <c r="C71" s="69">
        <v>83279</v>
      </c>
      <c r="D71" s="69">
        <v>86406</v>
      </c>
      <c r="E71" s="70">
        <f t="shared" si="0"/>
        <v>3127</v>
      </c>
      <c r="F71" s="112">
        <v>4.71</v>
      </c>
      <c r="G71" s="17">
        <f t="shared" si="1"/>
        <v>14728.17</v>
      </c>
      <c r="H71" s="70">
        <v>11850.36</v>
      </c>
      <c r="I71" s="168">
        <v>5</v>
      </c>
      <c r="J71" s="75">
        <v>45002</v>
      </c>
      <c r="K71" s="17">
        <f>фев.23!K71+мар.23!H71-мар.23!G71</f>
        <v>-1406.5200000000004</v>
      </c>
      <c r="L71" s="11"/>
    </row>
    <row r="72" spans="1:12">
      <c r="A72" s="138"/>
      <c r="B72" s="113">
        <v>69</v>
      </c>
      <c r="C72" s="69">
        <v>77431</v>
      </c>
      <c r="D72" s="69">
        <v>79836</v>
      </c>
      <c r="E72" s="70">
        <f t="shared" si="0"/>
        <v>2405</v>
      </c>
      <c r="F72" s="112">
        <v>4.71</v>
      </c>
      <c r="G72" s="17">
        <f t="shared" si="1"/>
        <v>11327.55</v>
      </c>
      <c r="H72" s="70">
        <v>7649.04</v>
      </c>
      <c r="I72" s="174">
        <v>458768</v>
      </c>
      <c r="J72" s="75">
        <v>44986</v>
      </c>
      <c r="K72" s="17">
        <f>фев.23!K72+мар.23!H72-мар.23!G72</f>
        <v>-8377.8499999999985</v>
      </c>
      <c r="L72" s="11"/>
    </row>
    <row r="73" spans="1:12">
      <c r="A73" s="138"/>
      <c r="B73" s="113">
        <v>70</v>
      </c>
      <c r="C73" s="69">
        <v>14098</v>
      </c>
      <c r="D73" s="69">
        <v>14968</v>
      </c>
      <c r="E73" s="70">
        <f t="shared" si="0"/>
        <v>870</v>
      </c>
      <c r="F73" s="70">
        <v>6.73</v>
      </c>
      <c r="G73" s="17">
        <f t="shared" si="1"/>
        <v>5855.1</v>
      </c>
      <c r="H73" s="70">
        <v>6600</v>
      </c>
      <c r="I73" s="168">
        <v>267527</v>
      </c>
      <c r="J73" s="75">
        <v>45009</v>
      </c>
      <c r="K73" s="17">
        <f>фев.23!K73+мар.23!H73-мар.23!G73</f>
        <v>-5715.4100000000026</v>
      </c>
      <c r="L73" s="11"/>
    </row>
    <row r="74" spans="1:12">
      <c r="A74" s="138"/>
      <c r="B74" s="113">
        <v>71</v>
      </c>
      <c r="C74" s="69">
        <v>20152</v>
      </c>
      <c r="D74" s="69">
        <v>20152</v>
      </c>
      <c r="E74" s="70">
        <f t="shared" si="0"/>
        <v>0</v>
      </c>
      <c r="F74" s="112">
        <v>4.71</v>
      </c>
      <c r="G74" s="17">
        <f t="shared" si="1"/>
        <v>0</v>
      </c>
      <c r="H74" s="70"/>
      <c r="I74" s="168"/>
      <c r="J74" s="75"/>
      <c r="K74" s="17">
        <f>фев.23!K74+мар.23!H74-мар.23!G74</f>
        <v>0</v>
      </c>
      <c r="L74" s="11"/>
    </row>
    <row r="75" spans="1:12" s="65" customFormat="1">
      <c r="A75" s="138"/>
      <c r="B75" s="113">
        <v>72</v>
      </c>
      <c r="C75" s="69">
        <v>6912</v>
      </c>
      <c r="D75" s="69">
        <v>6912</v>
      </c>
      <c r="E75" s="70">
        <f t="shared" ref="E75:E141" si="2">D75-C75</f>
        <v>0</v>
      </c>
      <c r="F75" s="70">
        <v>6.73</v>
      </c>
      <c r="G75" s="70">
        <f t="shared" ref="G75:G141" si="3">F75*E75</f>
        <v>0</v>
      </c>
      <c r="H75" s="70"/>
      <c r="I75" s="168"/>
      <c r="J75" s="75"/>
      <c r="K75" s="70">
        <f>фев.23!K75+мар.23!H75-мар.23!G75</f>
        <v>0</v>
      </c>
      <c r="L75" s="67"/>
    </row>
    <row r="76" spans="1:12">
      <c r="A76" s="138"/>
      <c r="B76" s="113">
        <v>73</v>
      </c>
      <c r="C76" s="69">
        <v>26205</v>
      </c>
      <c r="D76" s="69">
        <v>26205</v>
      </c>
      <c r="E76" s="70">
        <f t="shared" si="2"/>
        <v>0</v>
      </c>
      <c r="F76" s="70">
        <v>6.73</v>
      </c>
      <c r="G76" s="17">
        <f t="shared" si="3"/>
        <v>0</v>
      </c>
      <c r="H76" s="70"/>
      <c r="I76" s="168"/>
      <c r="J76" s="75"/>
      <c r="K76" s="17">
        <f>фев.23!K76+мар.23!H76-мар.23!G76</f>
        <v>0</v>
      </c>
      <c r="L76" s="11"/>
    </row>
    <row r="77" spans="1:12">
      <c r="A77" s="138"/>
      <c r="B77" s="113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17">
        <f>фев.23!K77+мар.23!H77-мар.23!G77</f>
        <v>0</v>
      </c>
      <c r="L77" s="11"/>
    </row>
    <row r="78" spans="1:12">
      <c r="A78" s="138"/>
      <c r="B78" s="113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17">
        <f>фев.23!K78+мар.23!H78-мар.23!G78</f>
        <v>0</v>
      </c>
      <c r="L78" s="11"/>
    </row>
    <row r="79" spans="1:12">
      <c r="A79" s="138"/>
      <c r="B79" s="113">
        <v>76</v>
      </c>
      <c r="C79" s="69">
        <v>4205</v>
      </c>
      <c r="D79" s="69">
        <v>4205</v>
      </c>
      <c r="E79" s="70">
        <f t="shared" si="2"/>
        <v>0</v>
      </c>
      <c r="F79" s="70">
        <v>6.73</v>
      </c>
      <c r="G79" s="17">
        <f t="shared" si="3"/>
        <v>0</v>
      </c>
      <c r="H79" s="70"/>
      <c r="I79" s="168"/>
      <c r="J79" s="75"/>
      <c r="K79" s="17">
        <f>фев.23!K79+мар.23!H79-мар.23!G79</f>
        <v>0</v>
      </c>
      <c r="L79" s="11"/>
    </row>
    <row r="80" spans="1:12">
      <c r="A80" s="138"/>
      <c r="B80" s="113">
        <v>77</v>
      </c>
      <c r="C80" s="69">
        <v>8852</v>
      </c>
      <c r="D80" s="69">
        <v>8852</v>
      </c>
      <c r="E80" s="70">
        <f t="shared" si="2"/>
        <v>0</v>
      </c>
      <c r="F80" s="70">
        <v>6.73</v>
      </c>
      <c r="G80" s="17">
        <f t="shared" si="3"/>
        <v>0</v>
      </c>
      <c r="H80" s="70"/>
      <c r="I80" s="168"/>
      <c r="J80" s="75"/>
      <c r="K80" s="17">
        <f>фев.23!K80+мар.23!H80-мар.23!G80</f>
        <v>-706.65000000000009</v>
      </c>
      <c r="L80" s="11"/>
    </row>
    <row r="81" spans="1:12">
      <c r="A81" s="22"/>
      <c r="B81" s="113">
        <v>79</v>
      </c>
      <c r="C81" s="69">
        <v>21609</v>
      </c>
      <c r="D81" s="69">
        <v>21824</v>
      </c>
      <c r="E81" s="70">
        <f t="shared" si="2"/>
        <v>215</v>
      </c>
      <c r="F81" s="70">
        <v>6.73</v>
      </c>
      <c r="G81" s="17">
        <f t="shared" si="3"/>
        <v>1446.95</v>
      </c>
      <c r="H81" s="70">
        <v>5000</v>
      </c>
      <c r="I81" s="168">
        <v>635847</v>
      </c>
      <c r="J81" s="75">
        <v>45012</v>
      </c>
      <c r="K81" s="17">
        <f>фев.23!K81+мар.23!H81-мар.23!G81</f>
        <v>5328.19</v>
      </c>
      <c r="L81" s="11"/>
    </row>
    <row r="82" spans="1:12">
      <c r="A82" s="138"/>
      <c r="B82" s="113">
        <v>80</v>
      </c>
      <c r="C82" s="69">
        <v>8468</v>
      </c>
      <c r="D82" s="69">
        <v>9457</v>
      </c>
      <c r="E82" s="70">
        <f t="shared" si="2"/>
        <v>989</v>
      </c>
      <c r="F82" s="70">
        <v>6.73</v>
      </c>
      <c r="G82" s="17">
        <f t="shared" si="3"/>
        <v>6655.97</v>
      </c>
      <c r="H82" s="70"/>
      <c r="I82" s="168"/>
      <c r="J82" s="75"/>
      <c r="K82" s="17">
        <f>фев.23!K82+мар.23!H82-мар.23!G82</f>
        <v>-3870.920000000001</v>
      </c>
      <c r="L82" s="11"/>
    </row>
    <row r="83" spans="1:12">
      <c r="A83" s="138"/>
      <c r="B83" s="113">
        <v>81</v>
      </c>
      <c r="C83" s="69">
        <v>48653</v>
      </c>
      <c r="D83" s="69">
        <v>49425</v>
      </c>
      <c r="E83" s="70">
        <f t="shared" si="2"/>
        <v>772</v>
      </c>
      <c r="F83" s="112">
        <v>4.71</v>
      </c>
      <c r="G83" s="17">
        <f t="shared" si="3"/>
        <v>3636.12</v>
      </c>
      <c r="H83" s="70"/>
      <c r="I83" s="168"/>
      <c r="J83" s="75"/>
      <c r="K83" s="17">
        <f>фев.23!K83+мар.23!H83-мар.23!G83</f>
        <v>-2430.3599999999997</v>
      </c>
      <c r="L83" s="11"/>
    </row>
    <row r="84" spans="1:12">
      <c r="A84" s="138"/>
      <c r="B84" s="128">
        <v>82</v>
      </c>
      <c r="C84" s="69">
        <v>31002</v>
      </c>
      <c r="D84" s="69">
        <v>31344</v>
      </c>
      <c r="E84" s="70">
        <f t="shared" si="2"/>
        <v>342</v>
      </c>
      <c r="F84" s="112">
        <v>4.71</v>
      </c>
      <c r="G84" s="17">
        <f t="shared" si="3"/>
        <v>1610.82</v>
      </c>
      <c r="H84" s="70"/>
      <c r="I84" s="168"/>
      <c r="J84" s="75"/>
      <c r="K84" s="17">
        <f>фев.23!K84+мар.23!H84-мар.23!G84</f>
        <v>224.06000000000017</v>
      </c>
      <c r="L84" s="11"/>
    </row>
    <row r="85" spans="1:12">
      <c r="A85" s="138"/>
      <c r="B85" s="113">
        <v>83</v>
      </c>
      <c r="C85" s="69">
        <v>13654</v>
      </c>
      <c r="D85" s="69">
        <v>13830</v>
      </c>
      <c r="E85" s="70">
        <f t="shared" si="2"/>
        <v>176</v>
      </c>
      <c r="F85" s="112">
        <v>4.71</v>
      </c>
      <c r="G85" s="17">
        <f t="shared" si="3"/>
        <v>828.96</v>
      </c>
      <c r="H85" s="70"/>
      <c r="I85" s="168"/>
      <c r="J85" s="75"/>
      <c r="K85" s="17">
        <f>фев.23!K85+мар.23!H85-мар.23!G85</f>
        <v>-546.32000000000005</v>
      </c>
      <c r="L85" s="11"/>
    </row>
    <row r="86" spans="1:12">
      <c r="A86" s="138"/>
      <c r="B86" s="113">
        <v>84</v>
      </c>
      <c r="C86" s="69">
        <v>6535</v>
      </c>
      <c r="D86" s="69">
        <v>6537</v>
      </c>
      <c r="E86" s="70">
        <f t="shared" si="2"/>
        <v>2</v>
      </c>
      <c r="F86" s="70">
        <v>6.73</v>
      </c>
      <c r="G86" s="17">
        <f t="shared" si="3"/>
        <v>13.46</v>
      </c>
      <c r="H86" s="70"/>
      <c r="I86" s="168"/>
      <c r="J86" s="75"/>
      <c r="K86" s="17">
        <f>фев.23!K86+мар.23!H86-мар.23!G86</f>
        <v>-20.190000000000001</v>
      </c>
      <c r="L86" s="11"/>
    </row>
    <row r="87" spans="1:12">
      <c r="A87" s="22"/>
      <c r="B87" s="113">
        <v>85</v>
      </c>
      <c r="C87" s="69">
        <v>21427</v>
      </c>
      <c r="D87" s="69">
        <v>21985</v>
      </c>
      <c r="E87" s="70">
        <f t="shared" si="2"/>
        <v>558</v>
      </c>
      <c r="F87" s="70">
        <v>6.73</v>
      </c>
      <c r="G87" s="17">
        <f t="shared" si="3"/>
        <v>3755.34</v>
      </c>
      <c r="H87" s="70">
        <v>3500</v>
      </c>
      <c r="I87" s="168">
        <v>115446</v>
      </c>
      <c r="J87" s="75">
        <v>45002</v>
      </c>
      <c r="K87" s="17">
        <f>фев.23!K87+мар.23!H87-мар.23!G87</f>
        <v>1932.1599999999999</v>
      </c>
      <c r="L87" s="11"/>
    </row>
    <row r="88" spans="1:12">
      <c r="A88" s="138"/>
      <c r="B88" s="113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17">
        <f>фев.23!K88+мар.23!H88-мар.23!G88</f>
        <v>0</v>
      </c>
      <c r="L88" s="11"/>
    </row>
    <row r="89" spans="1:12">
      <c r="A89" s="138"/>
      <c r="B89" s="113">
        <v>87</v>
      </c>
      <c r="C89" s="69">
        <v>12779</v>
      </c>
      <c r="D89" s="69">
        <v>12786</v>
      </c>
      <c r="E89" s="70">
        <f t="shared" si="2"/>
        <v>7</v>
      </c>
      <c r="F89" s="70">
        <v>6.73</v>
      </c>
      <c r="G89" s="17">
        <f t="shared" si="3"/>
        <v>47.11</v>
      </c>
      <c r="H89" s="70">
        <v>2000</v>
      </c>
      <c r="I89" s="168">
        <v>381469</v>
      </c>
      <c r="J89" s="75">
        <v>45005</v>
      </c>
      <c r="K89" s="17">
        <f>фев.23!K89+мар.23!H89-мар.23!G89</f>
        <v>1448.14</v>
      </c>
      <c r="L89" s="11"/>
    </row>
    <row r="90" spans="1:12">
      <c r="A90" s="138"/>
      <c r="B90" s="113">
        <v>88</v>
      </c>
      <c r="C90" s="69">
        <v>1284</v>
      </c>
      <c r="D90" s="69">
        <v>1297</v>
      </c>
      <c r="E90" s="70">
        <f t="shared" si="2"/>
        <v>13</v>
      </c>
      <c r="F90" s="70">
        <v>6.73</v>
      </c>
      <c r="G90" s="17">
        <f t="shared" si="3"/>
        <v>87.490000000000009</v>
      </c>
      <c r="H90" s="70"/>
      <c r="I90" s="168"/>
      <c r="J90" s="75"/>
      <c r="K90" s="17">
        <f>фев.23!K90+мар.23!H90-мар.23!G90</f>
        <v>-107.68</v>
      </c>
      <c r="L90" s="11"/>
    </row>
    <row r="91" spans="1:12">
      <c r="A91" s="138"/>
      <c r="B91" s="113">
        <v>89</v>
      </c>
      <c r="C91" s="69">
        <v>9818</v>
      </c>
      <c r="D91" s="69">
        <v>9818</v>
      </c>
      <c r="E91" s="70">
        <f t="shared" si="2"/>
        <v>0</v>
      </c>
      <c r="F91" s="112">
        <v>4.71</v>
      </c>
      <c r="G91" s="17">
        <f t="shared" si="3"/>
        <v>0</v>
      </c>
      <c r="H91" s="70"/>
      <c r="I91" s="168"/>
      <c r="J91" s="75"/>
      <c r="K91" s="17">
        <f>фев.23!K91+мар.23!H91-мар.23!G91</f>
        <v>0</v>
      </c>
      <c r="L91" s="11"/>
    </row>
    <row r="92" spans="1:12">
      <c r="A92" s="138"/>
      <c r="B92" s="113">
        <v>90</v>
      </c>
      <c r="C92" s="69">
        <v>10956</v>
      </c>
      <c r="D92" s="69">
        <v>10969</v>
      </c>
      <c r="E92" s="70">
        <f t="shared" si="2"/>
        <v>13</v>
      </c>
      <c r="F92" s="70">
        <v>6.73</v>
      </c>
      <c r="G92" s="17">
        <f t="shared" si="3"/>
        <v>87.490000000000009</v>
      </c>
      <c r="H92" s="70"/>
      <c r="I92" s="168"/>
      <c r="J92" s="75"/>
      <c r="K92" s="17">
        <f>фев.23!K92+мар.23!H92-мар.23!G92</f>
        <v>-228.82000000000002</v>
      </c>
      <c r="L92" s="11"/>
    </row>
    <row r="93" spans="1:12">
      <c r="A93" s="138"/>
      <c r="B93" s="113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фев.23!K93+мар.23!H93-мар.23!G93</f>
        <v>0</v>
      </c>
      <c r="L93" s="11"/>
    </row>
    <row r="94" spans="1:12">
      <c r="A94" s="138"/>
      <c r="B94" s="113">
        <v>92</v>
      </c>
      <c r="C94" s="69">
        <v>21785</v>
      </c>
      <c r="D94" s="69">
        <v>22060</v>
      </c>
      <c r="E94" s="70">
        <f t="shared" si="2"/>
        <v>275</v>
      </c>
      <c r="F94" s="70">
        <v>6.73</v>
      </c>
      <c r="G94" s="17">
        <f t="shared" si="3"/>
        <v>1850.7500000000002</v>
      </c>
      <c r="H94" s="70">
        <v>2106.4899999999998</v>
      </c>
      <c r="I94" s="168">
        <v>747622</v>
      </c>
      <c r="J94" s="75">
        <v>44986</v>
      </c>
      <c r="K94" s="17">
        <f>фев.23!K94+мар.23!H94-мар.23!G94</f>
        <v>-868.17000000000053</v>
      </c>
      <c r="L94" s="11"/>
    </row>
    <row r="95" spans="1:12">
      <c r="A95" s="138"/>
      <c r="B95" s="113">
        <v>93</v>
      </c>
      <c r="C95" s="69">
        <v>15317</v>
      </c>
      <c r="D95" s="69">
        <v>15317</v>
      </c>
      <c r="E95" s="70">
        <f t="shared" si="2"/>
        <v>0</v>
      </c>
      <c r="F95" s="70">
        <v>6.73</v>
      </c>
      <c r="G95" s="17">
        <f t="shared" si="3"/>
        <v>0</v>
      </c>
      <c r="H95" s="70"/>
      <c r="I95" s="168"/>
      <c r="J95" s="75"/>
      <c r="K95" s="17">
        <f>фев.23!K95+мар.23!H95-мар.23!G95</f>
        <v>0</v>
      </c>
      <c r="L95" s="11"/>
    </row>
    <row r="96" spans="1:12">
      <c r="A96" s="138"/>
      <c r="B96" s="113">
        <v>94</v>
      </c>
      <c r="C96" s="69">
        <v>1858</v>
      </c>
      <c r="D96" s="69">
        <v>1858</v>
      </c>
      <c r="E96" s="70">
        <f t="shared" si="2"/>
        <v>0</v>
      </c>
      <c r="F96" s="70">
        <v>6.73</v>
      </c>
      <c r="G96" s="17">
        <f t="shared" si="3"/>
        <v>0</v>
      </c>
      <c r="H96" s="70"/>
      <c r="I96" s="168"/>
      <c r="J96" s="75"/>
      <c r="K96" s="17">
        <f>фев.23!K96+мар.23!H96-мар.23!G96</f>
        <v>-491.29</v>
      </c>
      <c r="L96" s="11"/>
    </row>
    <row r="97" spans="1:12">
      <c r="A97" s="138"/>
      <c r="B97" s="113">
        <v>95</v>
      </c>
      <c r="C97" s="69">
        <v>848</v>
      </c>
      <c r="D97" s="69">
        <v>848</v>
      </c>
      <c r="E97" s="70">
        <f t="shared" si="2"/>
        <v>0</v>
      </c>
      <c r="F97" s="70">
        <v>6.73</v>
      </c>
      <c r="G97" s="17">
        <f t="shared" si="3"/>
        <v>0</v>
      </c>
      <c r="H97" s="70"/>
      <c r="I97" s="168"/>
      <c r="J97" s="75"/>
      <c r="K97" s="17">
        <f>фев.23!K97+мар.23!H97-мар.23!G97</f>
        <v>0</v>
      </c>
      <c r="L97" s="11"/>
    </row>
    <row r="98" spans="1:12">
      <c r="A98" s="138"/>
      <c r="B98" s="113">
        <v>96</v>
      </c>
      <c r="C98" s="69">
        <v>36186</v>
      </c>
      <c r="D98" s="69">
        <v>37481</v>
      </c>
      <c r="E98" s="70">
        <f t="shared" si="2"/>
        <v>1295</v>
      </c>
      <c r="F98" s="70">
        <v>6.73</v>
      </c>
      <c r="G98" s="17">
        <f t="shared" si="3"/>
        <v>8715.35</v>
      </c>
      <c r="H98" s="70">
        <v>5000</v>
      </c>
      <c r="I98" s="168">
        <v>674049</v>
      </c>
      <c r="J98" s="75">
        <v>44998</v>
      </c>
      <c r="K98" s="17">
        <f>фев.23!K98+мар.23!H98-мар.23!G98</f>
        <v>-16874.080000000002</v>
      </c>
      <c r="L98" s="11"/>
    </row>
    <row r="99" spans="1:12">
      <c r="A99" s="138"/>
      <c r="B99" s="113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фев.23!K99+мар.23!H99-мар.23!G99</f>
        <v>0</v>
      </c>
      <c r="L99" s="11"/>
    </row>
    <row r="100" spans="1:12" s="65" customFormat="1">
      <c r="A100" s="162"/>
      <c r="B100" s="161" t="s">
        <v>39</v>
      </c>
      <c r="C100" s="69"/>
      <c r="D100" s="69"/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фев.23!K100+мар.23!H100-мар.23!G100</f>
        <v>0</v>
      </c>
      <c r="L100" s="67"/>
    </row>
    <row r="101" spans="1:12" s="65" customFormat="1">
      <c r="A101" s="179"/>
      <c r="B101" s="178" t="s">
        <v>97</v>
      </c>
      <c r="C101" s="69"/>
      <c r="D101" s="69"/>
      <c r="E101" s="70">
        <f t="shared" si="2"/>
        <v>0</v>
      </c>
      <c r="F101" s="70">
        <v>6.73</v>
      </c>
      <c r="G101" s="70">
        <f t="shared" si="3"/>
        <v>0</v>
      </c>
      <c r="H101" s="70"/>
      <c r="I101" s="178"/>
      <c r="J101" s="75"/>
      <c r="K101" s="70">
        <f>фев.23!K101+мар.23!H101-мар.23!G101</f>
        <v>0</v>
      </c>
      <c r="L101" s="67"/>
    </row>
    <row r="102" spans="1:12">
      <c r="A102" s="138"/>
      <c r="B102" s="113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фев.23!K102+мар.23!H102-мар.23!G102</f>
        <v>0</v>
      </c>
      <c r="L102" s="11"/>
    </row>
    <row r="103" spans="1:12">
      <c r="A103" s="138"/>
      <c r="B103" s="128" t="s">
        <v>24</v>
      </c>
      <c r="C103" s="69">
        <v>1388</v>
      </c>
      <c r="D103" s="69">
        <v>1588</v>
      </c>
      <c r="E103" s="70">
        <f t="shared" si="2"/>
        <v>200</v>
      </c>
      <c r="F103" s="70">
        <v>6.73</v>
      </c>
      <c r="G103" s="70">
        <f t="shared" si="3"/>
        <v>1346</v>
      </c>
      <c r="H103" s="70"/>
      <c r="I103" s="168"/>
      <c r="J103" s="75"/>
      <c r="K103" s="70">
        <f>фев.23!K103+мар.23!H103-мар.23!G103</f>
        <v>-1346</v>
      </c>
      <c r="L103" s="11"/>
    </row>
    <row r="104" spans="1:12">
      <c r="A104" s="138"/>
      <c r="B104" s="113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фев.23!K104+мар.23!H104-мар.23!G104</f>
        <v>0</v>
      </c>
      <c r="L104" s="11"/>
    </row>
    <row r="105" spans="1:12" s="65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фев.23!K105+мар.23!H105-мар.23!G105</f>
        <v>0</v>
      </c>
      <c r="L105" s="67"/>
    </row>
    <row r="106" spans="1:12">
      <c r="A106" s="138"/>
      <c r="B106" s="113">
        <v>101</v>
      </c>
      <c r="C106" s="69">
        <v>44916</v>
      </c>
      <c r="D106" s="69">
        <v>46414</v>
      </c>
      <c r="E106" s="70">
        <f t="shared" si="2"/>
        <v>1498</v>
      </c>
      <c r="F106" s="112">
        <v>4.71</v>
      </c>
      <c r="G106" s="17">
        <f t="shared" si="3"/>
        <v>7055.58</v>
      </c>
      <c r="H106" s="70">
        <v>5000</v>
      </c>
      <c r="I106" s="168">
        <v>404122</v>
      </c>
      <c r="J106" s="75">
        <v>45005</v>
      </c>
      <c r="K106" s="17">
        <f>фев.23!K106+мар.23!H106-мар.23!G106</f>
        <v>5296.32</v>
      </c>
      <c r="L106" s="11"/>
    </row>
    <row r="107" spans="1:12">
      <c r="A107" s="138"/>
      <c r="B107" s="113">
        <v>102</v>
      </c>
      <c r="C107" s="69">
        <v>85554</v>
      </c>
      <c r="D107" s="69">
        <v>86384</v>
      </c>
      <c r="E107" s="70">
        <f t="shared" si="2"/>
        <v>830</v>
      </c>
      <c r="F107" s="112">
        <v>4.71</v>
      </c>
      <c r="G107" s="17">
        <f t="shared" si="3"/>
        <v>3909.3</v>
      </c>
      <c r="H107" s="70"/>
      <c r="I107" s="168"/>
      <c r="J107" s="75"/>
      <c r="K107" s="17">
        <f>фев.23!K107+мар.23!H107-мар.23!G107</f>
        <v>-19197.96</v>
      </c>
      <c r="L107" s="11"/>
    </row>
    <row r="108" spans="1:12">
      <c r="A108" s="138"/>
      <c r="B108" s="113">
        <v>103</v>
      </c>
      <c r="C108" s="69">
        <v>23005</v>
      </c>
      <c r="D108" s="69">
        <v>25080</v>
      </c>
      <c r="E108" s="70">
        <f t="shared" si="2"/>
        <v>2075</v>
      </c>
      <c r="F108" s="70">
        <v>6.73</v>
      </c>
      <c r="G108" s="17">
        <f t="shared" si="3"/>
        <v>13964.75</v>
      </c>
      <c r="H108" s="70">
        <v>10626.67</v>
      </c>
      <c r="I108" s="168">
        <v>700978</v>
      </c>
      <c r="J108" s="75">
        <v>45011</v>
      </c>
      <c r="K108" s="17">
        <f>фев.23!K108+мар.23!H108-мар.23!G108</f>
        <v>-1096.9899999999998</v>
      </c>
      <c r="L108" s="11"/>
    </row>
    <row r="109" spans="1:12">
      <c r="A109" s="138"/>
      <c r="B109" s="113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фев.23!K109+мар.23!H109-мар.23!G109</f>
        <v>0</v>
      </c>
      <c r="L109" s="11"/>
    </row>
    <row r="110" spans="1:12">
      <c r="A110" s="138"/>
      <c r="B110" s="113">
        <v>105</v>
      </c>
      <c r="C110" s="69">
        <v>529</v>
      </c>
      <c r="D110" s="69">
        <v>529</v>
      </c>
      <c r="E110" s="70">
        <f t="shared" si="2"/>
        <v>0</v>
      </c>
      <c r="F110" s="70">
        <v>6.73</v>
      </c>
      <c r="G110" s="17">
        <f t="shared" si="3"/>
        <v>0</v>
      </c>
      <c r="H110" s="70"/>
      <c r="I110" s="168"/>
      <c r="J110" s="75"/>
      <c r="K110" s="17">
        <f>фев.23!K110+мар.23!H110-мар.23!G110</f>
        <v>0</v>
      </c>
      <c r="L110" s="11"/>
    </row>
    <row r="111" spans="1:12">
      <c r="A111" s="138"/>
      <c r="B111" s="113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фев.23!K111+мар.23!H111-мар.23!G111</f>
        <v>0</v>
      </c>
      <c r="L111" s="11"/>
    </row>
    <row r="112" spans="1:12">
      <c r="A112" s="138"/>
      <c r="B112" s="113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17">
        <f>фев.23!K112+мар.23!H112-мар.23!G112</f>
        <v>0</v>
      </c>
      <c r="L112" s="11"/>
    </row>
    <row r="113" spans="1:12">
      <c r="A113" s="138"/>
      <c r="B113" s="113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фев.23!K113+мар.23!H113-мар.23!G113</f>
        <v>0</v>
      </c>
      <c r="L113" s="11"/>
    </row>
    <row r="114" spans="1:12">
      <c r="A114" s="138"/>
      <c r="B114" s="113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фев.23!K114+мар.23!H114-мар.23!G114</f>
        <v>0</v>
      </c>
      <c r="L114" s="11"/>
    </row>
    <row r="115" spans="1:12">
      <c r="A115" s="140"/>
      <c r="B115" s="113">
        <v>110</v>
      </c>
      <c r="C115" s="69">
        <v>6903</v>
      </c>
      <c r="D115" s="69">
        <v>6903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17">
        <f>фев.23!K115+мар.23!H115-мар.23!G115</f>
        <v>827</v>
      </c>
      <c r="L115" s="11"/>
    </row>
    <row r="116" spans="1:12">
      <c r="A116" s="138"/>
      <c r="B116" s="113">
        <v>111</v>
      </c>
      <c r="C116" s="69">
        <v>18115</v>
      </c>
      <c r="D116" s="69">
        <v>18146</v>
      </c>
      <c r="E116" s="70">
        <f t="shared" si="2"/>
        <v>31</v>
      </c>
      <c r="F116" s="70">
        <v>6.73</v>
      </c>
      <c r="G116" s="17">
        <f t="shared" si="3"/>
        <v>208.63000000000002</v>
      </c>
      <c r="H116" s="70"/>
      <c r="I116" s="168"/>
      <c r="J116" s="75"/>
      <c r="K116" s="17">
        <f>фев.23!K116+мар.23!H116-мар.23!G116</f>
        <v>-538.4</v>
      </c>
      <c r="L116" s="11"/>
    </row>
    <row r="117" spans="1:12">
      <c r="A117" s="138"/>
      <c r="B117" s="113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17">
        <f>фев.23!K117+мар.23!H117-мар.23!G117</f>
        <v>0</v>
      </c>
      <c r="L117" s="11"/>
    </row>
    <row r="118" spans="1:12">
      <c r="A118" s="138"/>
      <c r="B118" s="113">
        <v>113</v>
      </c>
      <c r="C118" s="69">
        <v>1526</v>
      </c>
      <c r="D118" s="69">
        <v>1534</v>
      </c>
      <c r="E118" s="70">
        <f t="shared" si="2"/>
        <v>8</v>
      </c>
      <c r="F118" s="70">
        <v>6.73</v>
      </c>
      <c r="G118" s="17">
        <f t="shared" si="3"/>
        <v>53.84</v>
      </c>
      <c r="H118" s="70"/>
      <c r="I118" s="168"/>
      <c r="J118" s="75"/>
      <c r="K118" s="17">
        <f>фев.23!K118+мар.23!H118-мар.23!G118</f>
        <v>-134.60000000000002</v>
      </c>
      <c r="L118" s="11"/>
    </row>
    <row r="119" spans="1:12">
      <c r="A119" s="138"/>
      <c r="B119" s="113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фев.23!K119+мар.23!H119-мар.23!G119</f>
        <v>0</v>
      </c>
      <c r="L119" s="11"/>
    </row>
    <row r="120" spans="1:12">
      <c r="A120" s="22"/>
      <c r="B120" s="113">
        <v>116</v>
      </c>
      <c r="C120" s="69">
        <v>116887</v>
      </c>
      <c r="D120" s="69">
        <v>118567</v>
      </c>
      <c r="E120" s="70">
        <f t="shared" si="2"/>
        <v>1680</v>
      </c>
      <c r="F120" s="112">
        <v>4.71</v>
      </c>
      <c r="G120" s="17">
        <f t="shared" si="3"/>
        <v>7912.8</v>
      </c>
      <c r="H120" s="70"/>
      <c r="I120" s="168"/>
      <c r="J120" s="75"/>
      <c r="K120" s="17">
        <f>фев.23!K120+мар.23!H120-мар.23!G120</f>
        <v>-24336.57</v>
      </c>
      <c r="L120" s="11"/>
    </row>
    <row r="121" spans="1:12">
      <c r="A121" s="138"/>
      <c r="B121" s="113">
        <v>117</v>
      </c>
      <c r="C121" s="69">
        <v>36119</v>
      </c>
      <c r="D121" s="69">
        <v>36997</v>
      </c>
      <c r="E121" s="70">
        <f t="shared" si="2"/>
        <v>878</v>
      </c>
      <c r="F121" s="70">
        <v>6.73</v>
      </c>
      <c r="G121" s="17">
        <f t="shared" si="3"/>
        <v>5908.9400000000005</v>
      </c>
      <c r="H121" s="70"/>
      <c r="I121" s="168"/>
      <c r="J121" s="75"/>
      <c r="K121" s="17">
        <f>фев.23!K121+мар.23!H121-мар.23!G121</f>
        <v>-16932.68</v>
      </c>
      <c r="L121" s="11"/>
    </row>
    <row r="122" spans="1:12">
      <c r="A122" s="138"/>
      <c r="B122" s="113">
        <v>118</v>
      </c>
      <c r="C122" s="69">
        <v>22476</v>
      </c>
      <c r="D122" s="69">
        <v>23602</v>
      </c>
      <c r="E122" s="70">
        <f t="shared" si="2"/>
        <v>1126</v>
      </c>
      <c r="F122" s="70">
        <v>6.73</v>
      </c>
      <c r="G122" s="17">
        <f t="shared" si="3"/>
        <v>7577.9800000000005</v>
      </c>
      <c r="H122" s="70">
        <v>20000</v>
      </c>
      <c r="I122" s="168">
        <v>152511.813211</v>
      </c>
      <c r="J122" s="75" t="s">
        <v>82</v>
      </c>
      <c r="K122" s="17">
        <f>фев.23!K122+мар.23!H122-мар.23!G122</f>
        <v>-5964.3400000000011</v>
      </c>
      <c r="L122" s="11"/>
    </row>
    <row r="123" spans="1:12">
      <c r="A123" s="138"/>
      <c r="B123" s="113">
        <v>120</v>
      </c>
      <c r="C123" s="69">
        <v>730</v>
      </c>
      <c r="D123" s="69">
        <v>782</v>
      </c>
      <c r="E123" s="70">
        <f t="shared" si="2"/>
        <v>52</v>
      </c>
      <c r="F123" s="70">
        <v>6.73</v>
      </c>
      <c r="G123" s="17">
        <f t="shared" si="3"/>
        <v>349.96000000000004</v>
      </c>
      <c r="H123" s="70"/>
      <c r="I123" s="168"/>
      <c r="J123" s="75"/>
      <c r="K123" s="17">
        <f>фев.23!K123+мар.23!H123-мар.23!G123</f>
        <v>-349.96000000000004</v>
      </c>
      <c r="L123" s="11"/>
    </row>
    <row r="124" spans="1:12">
      <c r="A124" s="138"/>
      <c r="B124" s="113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17">
        <f>фев.23!K124+мар.23!H124-мар.23!G124</f>
        <v>0</v>
      </c>
      <c r="L124" s="11"/>
    </row>
    <row r="125" spans="1:12">
      <c r="A125" s="138"/>
      <c r="B125" s="113">
        <v>122</v>
      </c>
      <c r="C125" s="69"/>
      <c r="D125" s="69"/>
      <c r="E125" s="70">
        <f t="shared" si="2"/>
        <v>0</v>
      </c>
      <c r="F125" s="70">
        <v>6.73</v>
      </c>
      <c r="G125" s="17">
        <f t="shared" si="3"/>
        <v>0</v>
      </c>
      <c r="H125" s="70"/>
      <c r="I125" s="168"/>
      <c r="J125" s="75"/>
      <c r="K125" s="17">
        <f>фев.23!K125+мар.23!H125-мар.23!G125</f>
        <v>0</v>
      </c>
      <c r="L125" s="11"/>
    </row>
    <row r="126" spans="1:12">
      <c r="A126" s="138"/>
      <c r="B126" s="113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фев.23!K126+мар.23!H126-мар.23!G126</f>
        <v>0</v>
      </c>
      <c r="L126" s="11"/>
    </row>
    <row r="127" spans="1:12">
      <c r="A127" s="138"/>
      <c r="B127" s="113">
        <v>124</v>
      </c>
      <c r="C127" s="69"/>
      <c r="D127" s="69"/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17">
        <f>фев.23!K127+мар.23!H127-мар.23!G127</f>
        <v>0</v>
      </c>
      <c r="L127" s="11"/>
    </row>
    <row r="128" spans="1:12">
      <c r="A128" s="25"/>
      <c r="B128" s="113">
        <v>125</v>
      </c>
      <c r="C128" s="69">
        <v>901</v>
      </c>
      <c r="D128" s="69">
        <v>901</v>
      </c>
      <c r="E128" s="70">
        <f t="shared" si="2"/>
        <v>0</v>
      </c>
      <c r="F128" s="70">
        <v>6.73</v>
      </c>
      <c r="G128" s="17">
        <f t="shared" si="3"/>
        <v>0</v>
      </c>
      <c r="H128" s="70"/>
      <c r="I128" s="168"/>
      <c r="J128" s="75"/>
      <c r="K128" s="17">
        <f>фев.23!K128+мар.23!H128-мар.23!G128</f>
        <v>0</v>
      </c>
      <c r="L128" s="11"/>
    </row>
    <row r="129" spans="1:12">
      <c r="A129" s="138"/>
      <c r="B129" s="113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фев.23!K129+мар.23!H129-мар.23!G129</f>
        <v>0</v>
      </c>
      <c r="L129" s="11"/>
    </row>
    <row r="130" spans="1:12">
      <c r="A130" s="138"/>
      <c r="B130" s="124" t="s">
        <v>30</v>
      </c>
      <c r="C130" s="69">
        <v>15344</v>
      </c>
      <c r="D130" s="69">
        <v>16350</v>
      </c>
      <c r="E130" s="70">
        <f t="shared" si="2"/>
        <v>1006</v>
      </c>
      <c r="F130" s="112">
        <v>4.71</v>
      </c>
      <c r="G130" s="17">
        <f t="shared" si="3"/>
        <v>4738.26</v>
      </c>
      <c r="H130" s="70">
        <v>9350</v>
      </c>
      <c r="I130" s="168">
        <v>742544</v>
      </c>
      <c r="J130" s="75">
        <v>44998</v>
      </c>
      <c r="K130" s="17">
        <f>фев.23!K130+мар.23!H130-мар.23!G130</f>
        <v>1686.2899999999991</v>
      </c>
      <c r="L130" s="11"/>
    </row>
    <row r="131" spans="1:12">
      <c r="A131" s="138"/>
      <c r="B131" s="124" t="s">
        <v>23</v>
      </c>
      <c r="C131" s="69">
        <v>7698</v>
      </c>
      <c r="D131" s="69">
        <v>7700</v>
      </c>
      <c r="E131" s="70">
        <f t="shared" si="2"/>
        <v>2</v>
      </c>
      <c r="F131" s="112">
        <v>4.71</v>
      </c>
      <c r="G131" s="17">
        <f t="shared" si="3"/>
        <v>9.42</v>
      </c>
      <c r="H131" s="70"/>
      <c r="I131" s="168"/>
      <c r="J131" s="75"/>
      <c r="K131" s="17">
        <f>фев.23!K131+мар.23!H131-мар.23!G131</f>
        <v>-14.129999999999999</v>
      </c>
      <c r="L131" s="11"/>
    </row>
    <row r="132" spans="1:12">
      <c r="A132" s="138"/>
      <c r="B132" s="124">
        <v>129</v>
      </c>
      <c r="C132" s="69">
        <v>5660</v>
      </c>
      <c r="D132" s="69">
        <v>5660</v>
      </c>
      <c r="E132" s="70">
        <f t="shared" si="2"/>
        <v>0</v>
      </c>
      <c r="F132" s="70">
        <v>6.73</v>
      </c>
      <c r="G132" s="17">
        <f t="shared" si="3"/>
        <v>0</v>
      </c>
      <c r="H132" s="70"/>
      <c r="I132" s="168"/>
      <c r="J132" s="75"/>
      <c r="K132" s="17">
        <f>фев.23!K132+мар.23!H132-мар.23!G132</f>
        <v>0</v>
      </c>
      <c r="L132" s="11"/>
    </row>
    <row r="133" spans="1:12">
      <c r="A133" s="138"/>
      <c r="B133" s="113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фев.23!K133+мар.23!H133-мар.23!G133</f>
        <v>0</v>
      </c>
      <c r="L133" s="11"/>
    </row>
    <row r="134" spans="1:12">
      <c r="A134" s="138"/>
      <c r="B134" s="113">
        <v>131</v>
      </c>
      <c r="C134" s="69"/>
      <c r="D134" s="69"/>
      <c r="E134" s="70">
        <f t="shared" si="2"/>
        <v>0</v>
      </c>
      <c r="F134" s="70">
        <v>6.73</v>
      </c>
      <c r="G134" s="17">
        <f t="shared" si="3"/>
        <v>0</v>
      </c>
      <c r="H134" s="70"/>
      <c r="I134" s="168"/>
      <c r="J134" s="75"/>
      <c r="K134" s="17">
        <f>фев.23!K134+мар.23!H134-мар.23!G134</f>
        <v>0</v>
      </c>
      <c r="L134" s="11"/>
    </row>
    <row r="135" spans="1:12">
      <c r="A135" s="138"/>
      <c r="B135" s="128">
        <v>132</v>
      </c>
      <c r="C135" s="69"/>
      <c r="D135" s="69"/>
      <c r="E135" s="70">
        <f t="shared" si="2"/>
        <v>0</v>
      </c>
      <c r="F135" s="70">
        <v>6.73</v>
      </c>
      <c r="G135" s="70">
        <f t="shared" si="3"/>
        <v>0</v>
      </c>
      <c r="H135" s="70"/>
      <c r="I135" s="168"/>
      <c r="J135" s="75"/>
      <c r="K135" s="70">
        <f>фев.23!K135+мар.23!H135-мар.23!G135</f>
        <v>0</v>
      </c>
      <c r="L135" s="11"/>
    </row>
    <row r="136" spans="1:12">
      <c r="A136" s="138"/>
      <c r="B136" s="113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17">
        <f>фев.23!K136+мар.23!H136-мар.23!G136</f>
        <v>0</v>
      </c>
      <c r="L136" s="11"/>
    </row>
    <row r="137" spans="1:12">
      <c r="A137" s="138"/>
      <c r="B137" s="113">
        <v>134</v>
      </c>
      <c r="C137" s="69"/>
      <c r="D137" s="69"/>
      <c r="E137" s="70">
        <f t="shared" si="2"/>
        <v>0</v>
      </c>
      <c r="F137" s="70">
        <v>6.73</v>
      </c>
      <c r="G137" s="17">
        <f t="shared" si="3"/>
        <v>0</v>
      </c>
      <c r="H137" s="70"/>
      <c r="I137" s="168"/>
      <c r="J137" s="75"/>
      <c r="K137" s="17">
        <f>фев.23!K137+мар.23!H137-мар.23!G137</f>
        <v>0</v>
      </c>
      <c r="L137" s="11"/>
    </row>
    <row r="138" spans="1:12">
      <c r="A138" s="138"/>
      <c r="B138" s="113">
        <v>135</v>
      </c>
      <c r="C138" s="69">
        <v>40341</v>
      </c>
      <c r="D138" s="69">
        <v>41627</v>
      </c>
      <c r="E138" s="70">
        <f t="shared" si="2"/>
        <v>1286</v>
      </c>
      <c r="F138" s="112">
        <v>4.71</v>
      </c>
      <c r="G138" s="17">
        <f t="shared" si="3"/>
        <v>6057.06</v>
      </c>
      <c r="H138" s="70">
        <v>15000</v>
      </c>
      <c r="I138" s="168">
        <v>34482.446489000002</v>
      </c>
      <c r="J138" s="75" t="s">
        <v>81</v>
      </c>
      <c r="K138" s="17">
        <f>фев.23!K138+мар.23!H138-мар.23!G138</f>
        <v>-3387.8399999999992</v>
      </c>
      <c r="L138" s="11"/>
    </row>
    <row r="139" spans="1:12">
      <c r="A139" s="138"/>
      <c r="B139" s="113">
        <v>136</v>
      </c>
      <c r="C139" s="69"/>
      <c r="D139" s="69"/>
      <c r="E139" s="70">
        <f t="shared" si="2"/>
        <v>0</v>
      </c>
      <c r="F139" s="70">
        <v>6.73</v>
      </c>
      <c r="G139" s="17">
        <f t="shared" si="3"/>
        <v>0</v>
      </c>
      <c r="H139" s="70"/>
      <c r="I139" s="168"/>
      <c r="J139" s="75"/>
      <c r="K139" s="17">
        <f>фев.23!K139+мар.23!H139-мар.23!G139</f>
        <v>0</v>
      </c>
      <c r="L139" s="11"/>
    </row>
    <row r="140" spans="1:12">
      <c r="A140" s="138"/>
      <c r="B140" s="113">
        <v>137</v>
      </c>
      <c r="C140" s="69">
        <v>980</v>
      </c>
      <c r="D140" s="69">
        <v>980</v>
      </c>
      <c r="E140" s="70">
        <f t="shared" si="2"/>
        <v>0</v>
      </c>
      <c r="F140" s="70">
        <v>6.73</v>
      </c>
      <c r="G140" s="17">
        <f t="shared" si="3"/>
        <v>0</v>
      </c>
      <c r="H140" s="70"/>
      <c r="I140" s="168"/>
      <c r="J140" s="75"/>
      <c r="K140" s="17">
        <f>фев.23!K140+мар.23!H140-мар.23!G140</f>
        <v>0</v>
      </c>
      <c r="L140" s="11"/>
    </row>
    <row r="141" spans="1:12">
      <c r="A141" s="22"/>
      <c r="B141" s="113">
        <v>138</v>
      </c>
      <c r="C141" s="69">
        <v>45457</v>
      </c>
      <c r="D141" s="69">
        <v>46730</v>
      </c>
      <c r="E141" s="70">
        <f t="shared" si="2"/>
        <v>1273</v>
      </c>
      <c r="F141" s="112">
        <v>4.71</v>
      </c>
      <c r="G141" s="17">
        <f t="shared" si="3"/>
        <v>5995.83</v>
      </c>
      <c r="H141" s="70"/>
      <c r="I141" s="168"/>
      <c r="J141" s="75"/>
      <c r="K141" s="17">
        <f>фев.23!K141+мар.23!H141-мар.23!G141</f>
        <v>-1690.7599999999993</v>
      </c>
      <c r="L141" s="11"/>
    </row>
    <row r="142" spans="1:12">
      <c r="A142" s="22"/>
      <c r="B142" s="113">
        <v>139</v>
      </c>
      <c r="C142" s="69"/>
      <c r="D142" s="69"/>
      <c r="E142" s="70">
        <f t="shared" ref="E142:E205" si="4">D142-C142</f>
        <v>0</v>
      </c>
      <c r="F142" s="70">
        <v>6.73</v>
      </c>
      <c r="G142" s="17">
        <f t="shared" ref="G142:G205" si="5">F142*E142</f>
        <v>0</v>
      </c>
      <c r="H142" s="70"/>
      <c r="I142" s="168"/>
      <c r="J142" s="75"/>
      <c r="K142" s="17">
        <f>фев.23!K142+мар.23!H142-мар.23!G142</f>
        <v>0</v>
      </c>
      <c r="L142" s="11"/>
    </row>
    <row r="143" spans="1:12">
      <c r="A143" s="138"/>
      <c r="B143" s="113">
        <v>140</v>
      </c>
      <c r="C143" s="69">
        <v>4365</v>
      </c>
      <c r="D143" s="69">
        <v>4365</v>
      </c>
      <c r="E143" s="70">
        <f t="shared" si="4"/>
        <v>0</v>
      </c>
      <c r="F143" s="112">
        <v>4.71</v>
      </c>
      <c r="G143" s="17">
        <f t="shared" si="5"/>
        <v>0</v>
      </c>
      <c r="H143" s="70"/>
      <c r="I143" s="168"/>
      <c r="J143" s="75"/>
      <c r="K143" s="17">
        <f>фев.23!K143+мар.23!H143-мар.23!G143</f>
        <v>0</v>
      </c>
      <c r="L143" s="11"/>
    </row>
    <row r="144" spans="1:12">
      <c r="A144" s="138"/>
      <c r="B144" s="113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17">
        <f>фев.23!K144+мар.23!H144-мар.23!G144</f>
        <v>-935.47</v>
      </c>
      <c r="L144" s="11"/>
    </row>
    <row r="145" spans="1:12">
      <c r="A145" s="138"/>
      <c r="B145" s="113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17">
        <f>фев.23!K145+мар.23!H145-мар.23!G145</f>
        <v>0</v>
      </c>
      <c r="L145" s="11"/>
    </row>
    <row r="146" spans="1:12">
      <c r="A146" s="138"/>
      <c r="B146" s="113">
        <v>143</v>
      </c>
      <c r="C146" s="69">
        <v>5587</v>
      </c>
      <c r="D146" s="69">
        <v>5587</v>
      </c>
      <c r="E146" s="70">
        <f t="shared" si="4"/>
        <v>0</v>
      </c>
      <c r="F146" s="112">
        <v>4.71</v>
      </c>
      <c r="G146" s="17">
        <f t="shared" si="5"/>
        <v>0</v>
      </c>
      <c r="H146" s="70"/>
      <c r="I146" s="168"/>
      <c r="J146" s="75"/>
      <c r="K146" s="17">
        <f>фев.23!K146+мар.23!H146-мар.23!G146</f>
        <v>0</v>
      </c>
      <c r="L146" s="11"/>
    </row>
    <row r="147" spans="1:12">
      <c r="A147" s="138"/>
      <c r="B147" s="113">
        <v>144</v>
      </c>
      <c r="C147" s="69">
        <v>3218</v>
      </c>
      <c r="D147" s="69">
        <v>3218</v>
      </c>
      <c r="E147" s="70">
        <f t="shared" si="4"/>
        <v>0</v>
      </c>
      <c r="F147" s="70">
        <v>6.73</v>
      </c>
      <c r="G147" s="17">
        <f t="shared" si="5"/>
        <v>0</v>
      </c>
      <c r="H147" s="70"/>
      <c r="I147" s="168"/>
      <c r="J147" s="75"/>
      <c r="K147" s="17">
        <f>фев.23!K147+мар.23!H147-мар.23!G147</f>
        <v>0</v>
      </c>
      <c r="L147" s="11"/>
    </row>
    <row r="148" spans="1:12">
      <c r="A148" s="138"/>
      <c r="B148" s="113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17">
        <f>фев.23!K148+мар.23!H148-мар.23!G148</f>
        <v>0</v>
      </c>
      <c r="L148" s="11"/>
    </row>
    <row r="149" spans="1:12">
      <c r="A149" s="138"/>
      <c r="B149" s="113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17">
        <f>фев.23!K149+мар.23!H149-мар.23!G149</f>
        <v>0</v>
      </c>
      <c r="L149" s="11"/>
    </row>
    <row r="150" spans="1:12">
      <c r="A150" s="138"/>
      <c r="B150" s="113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17">
        <f>фев.23!K150+мар.23!H150-мар.23!G150</f>
        <v>0</v>
      </c>
      <c r="L150" s="11"/>
    </row>
    <row r="151" spans="1:12">
      <c r="A151" s="138"/>
      <c r="B151" s="147" t="s">
        <v>32</v>
      </c>
      <c r="C151" s="69">
        <v>22427</v>
      </c>
      <c r="D151" s="69">
        <v>22427</v>
      </c>
      <c r="E151" s="70">
        <f t="shared" si="4"/>
        <v>0</v>
      </c>
      <c r="F151" s="70">
        <v>6.73</v>
      </c>
      <c r="G151" s="17">
        <f t="shared" si="5"/>
        <v>0</v>
      </c>
      <c r="H151" s="70"/>
      <c r="I151" s="168"/>
      <c r="J151" s="75"/>
      <c r="K151" s="17">
        <f>фев.23!K151+мар.23!H151-мар.23!G151</f>
        <v>12966.35</v>
      </c>
      <c r="L151" s="11"/>
    </row>
    <row r="152" spans="1:12">
      <c r="A152" s="138"/>
      <c r="B152" s="113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17">
        <f>фев.23!K152+мар.23!H152-мар.23!G152</f>
        <v>0</v>
      </c>
      <c r="L152" s="11"/>
    </row>
    <row r="153" spans="1:12">
      <c r="A153" s="138"/>
      <c r="B153" s="113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17">
        <f>фев.23!K153+мар.23!H153-мар.23!G153</f>
        <v>0</v>
      </c>
      <c r="L153" s="11"/>
    </row>
    <row r="154" spans="1:12">
      <c r="A154" s="26"/>
      <c r="B154" s="113">
        <v>151</v>
      </c>
      <c r="C154" s="69"/>
      <c r="D154" s="69"/>
      <c r="E154" s="70">
        <f t="shared" si="4"/>
        <v>0</v>
      </c>
      <c r="F154" s="70">
        <v>6.73</v>
      </c>
      <c r="G154" s="17">
        <f t="shared" si="5"/>
        <v>0</v>
      </c>
      <c r="H154" s="70"/>
      <c r="I154" s="168"/>
      <c r="J154" s="75"/>
      <c r="K154" s="17">
        <f>фев.23!K154+мар.23!H154-мар.23!G154</f>
        <v>0</v>
      </c>
      <c r="L154" s="11"/>
    </row>
    <row r="155" spans="1:12">
      <c r="A155" s="138"/>
      <c r="B155" s="113">
        <v>152</v>
      </c>
      <c r="C155" s="69">
        <v>360</v>
      </c>
      <c r="D155" s="69">
        <v>360</v>
      </c>
      <c r="E155" s="70">
        <f t="shared" si="4"/>
        <v>0</v>
      </c>
      <c r="F155" s="70">
        <v>6.73</v>
      </c>
      <c r="G155" s="17">
        <f t="shared" si="5"/>
        <v>0</v>
      </c>
      <c r="H155" s="70"/>
      <c r="I155" s="168"/>
      <c r="J155" s="75"/>
      <c r="K155" s="17">
        <f>фев.23!K155+мар.23!H155-мар.23!G155</f>
        <v>0</v>
      </c>
      <c r="L155" s="11"/>
    </row>
    <row r="156" spans="1:12">
      <c r="A156" s="138"/>
      <c r="B156" s="113">
        <v>153</v>
      </c>
      <c r="C156" s="69">
        <v>10970</v>
      </c>
      <c r="D156" s="69">
        <v>11501</v>
      </c>
      <c r="E156" s="70">
        <f t="shared" si="4"/>
        <v>531</v>
      </c>
      <c r="F156" s="70">
        <v>6.73</v>
      </c>
      <c r="G156" s="17">
        <f t="shared" si="5"/>
        <v>3573.63</v>
      </c>
      <c r="H156" s="70"/>
      <c r="I156" s="168"/>
      <c r="J156" s="75"/>
      <c r="K156" s="17">
        <f>фев.23!K156+мар.23!H156-мар.23!G156</f>
        <v>-16919.22</v>
      </c>
      <c r="L156" s="11"/>
    </row>
    <row r="157" spans="1:12">
      <c r="A157" s="138"/>
      <c r="B157" s="113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17">
        <f>фев.23!K157+мар.23!H157-мар.23!G157</f>
        <v>0</v>
      </c>
      <c r="L157" s="11"/>
    </row>
    <row r="158" spans="1:12">
      <c r="A158" s="138"/>
      <c r="B158" s="113">
        <v>155</v>
      </c>
      <c r="C158" s="69">
        <v>1342</v>
      </c>
      <c r="D158" s="69">
        <v>1342</v>
      </c>
      <c r="E158" s="70">
        <f t="shared" si="4"/>
        <v>0</v>
      </c>
      <c r="F158" s="70">
        <v>6.73</v>
      </c>
      <c r="G158" s="17">
        <f t="shared" si="5"/>
        <v>0</v>
      </c>
      <c r="H158" s="70"/>
      <c r="I158" s="168"/>
      <c r="J158" s="75"/>
      <c r="K158" s="17">
        <f>фев.23!K158+мар.23!H158-мар.23!G158</f>
        <v>0</v>
      </c>
      <c r="L158" s="11"/>
    </row>
    <row r="159" spans="1:12">
      <c r="A159" s="138"/>
      <c r="B159" s="113">
        <v>156</v>
      </c>
      <c r="C159" s="69">
        <v>21380</v>
      </c>
      <c r="D159" s="69">
        <v>23077</v>
      </c>
      <c r="E159" s="70">
        <f t="shared" si="4"/>
        <v>1697</v>
      </c>
      <c r="F159" s="112">
        <v>4.71</v>
      </c>
      <c r="G159" s="17">
        <f t="shared" si="5"/>
        <v>7992.87</v>
      </c>
      <c r="H159" s="70">
        <v>7000</v>
      </c>
      <c r="I159" s="168">
        <v>864327</v>
      </c>
      <c r="J159" s="75">
        <v>45000</v>
      </c>
      <c r="K159" s="17">
        <f>фев.23!K159+мар.23!H159-мар.23!G159</f>
        <v>-4717.8099999999995</v>
      </c>
      <c r="L159" s="11"/>
    </row>
    <row r="160" spans="1:12">
      <c r="A160" s="138"/>
      <c r="B160" s="113">
        <v>157</v>
      </c>
      <c r="C160" s="69">
        <v>6729</v>
      </c>
      <c r="D160" s="69">
        <v>6753</v>
      </c>
      <c r="E160" s="70">
        <f t="shared" si="4"/>
        <v>24</v>
      </c>
      <c r="F160" s="112">
        <v>4.71</v>
      </c>
      <c r="G160" s="17">
        <f t="shared" si="5"/>
        <v>113.03999999999999</v>
      </c>
      <c r="H160" s="70"/>
      <c r="I160" s="168"/>
      <c r="J160" s="75"/>
      <c r="K160" s="17">
        <f>фев.23!K160+мар.23!H160-мар.23!G160</f>
        <v>1637.33</v>
      </c>
      <c r="L160" s="11"/>
    </row>
    <row r="161" spans="1:12">
      <c r="A161" s="138"/>
      <c r="B161" s="113">
        <v>158</v>
      </c>
      <c r="C161" s="69">
        <v>46</v>
      </c>
      <c r="D161" s="69">
        <v>46</v>
      </c>
      <c r="E161" s="70">
        <f t="shared" si="4"/>
        <v>0</v>
      </c>
      <c r="F161" s="70">
        <v>6.73</v>
      </c>
      <c r="G161" s="17">
        <f t="shared" si="5"/>
        <v>0</v>
      </c>
      <c r="H161" s="70"/>
      <c r="I161" s="168"/>
      <c r="J161" s="75"/>
      <c r="K161" s="17">
        <f>фев.23!K161+мар.23!H161-мар.23!G161</f>
        <v>0</v>
      </c>
      <c r="L161" s="11"/>
    </row>
    <row r="162" spans="1:12">
      <c r="A162" s="138"/>
      <c r="B162" s="113">
        <v>159</v>
      </c>
      <c r="C162" s="69">
        <v>390</v>
      </c>
      <c r="D162" s="69">
        <v>390</v>
      </c>
      <c r="E162" s="70">
        <f t="shared" si="4"/>
        <v>0</v>
      </c>
      <c r="F162" s="70">
        <v>6.73</v>
      </c>
      <c r="G162" s="17">
        <f t="shared" si="5"/>
        <v>0</v>
      </c>
      <c r="H162" s="70"/>
      <c r="I162" s="168"/>
      <c r="J162" s="75"/>
      <c r="K162" s="17">
        <f>фев.23!K162+мар.23!H162-мар.23!G162</f>
        <v>0</v>
      </c>
      <c r="L162" s="11"/>
    </row>
    <row r="163" spans="1:12">
      <c r="A163" s="138"/>
      <c r="B163" s="113">
        <v>160</v>
      </c>
      <c r="C163" s="69">
        <v>2889</v>
      </c>
      <c r="D163" s="69">
        <v>2889</v>
      </c>
      <c r="E163" s="70">
        <f t="shared" si="4"/>
        <v>0</v>
      </c>
      <c r="F163" s="70">
        <v>6.73</v>
      </c>
      <c r="G163" s="17">
        <f t="shared" si="5"/>
        <v>0</v>
      </c>
      <c r="H163" s="70"/>
      <c r="I163" s="168"/>
      <c r="J163" s="75"/>
      <c r="K163" s="17">
        <f>фев.23!K163+мар.23!H163-мар.23!G163</f>
        <v>-1346</v>
      </c>
      <c r="L163" s="11"/>
    </row>
    <row r="164" spans="1:12">
      <c r="A164" s="107"/>
      <c r="B164" s="113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17">
        <f>фев.23!K164+мар.23!H164-мар.23!G164</f>
        <v>0</v>
      </c>
      <c r="L164" s="11"/>
    </row>
    <row r="165" spans="1:12">
      <c r="A165" s="138"/>
      <c r="B165" s="113">
        <v>162</v>
      </c>
      <c r="C165" s="69">
        <v>3703</v>
      </c>
      <c r="D165" s="69">
        <v>3703</v>
      </c>
      <c r="E165" s="70">
        <f t="shared" si="4"/>
        <v>0</v>
      </c>
      <c r="F165" s="70">
        <v>6.73</v>
      </c>
      <c r="G165" s="17">
        <f t="shared" si="5"/>
        <v>0</v>
      </c>
      <c r="H165" s="70"/>
      <c r="I165" s="168"/>
      <c r="J165" s="75"/>
      <c r="K165" s="17">
        <f>фев.23!K165+мар.23!H165-мар.23!G165</f>
        <v>-6.73</v>
      </c>
      <c r="L165" s="11"/>
    </row>
    <row r="166" spans="1:12">
      <c r="A166" s="138"/>
      <c r="B166" s="148" t="s">
        <v>33</v>
      </c>
      <c r="C166" s="69">
        <v>33511</v>
      </c>
      <c r="D166" s="69">
        <v>34971</v>
      </c>
      <c r="E166" s="70">
        <f t="shared" si="4"/>
        <v>1460</v>
      </c>
      <c r="F166" s="70">
        <v>6.73</v>
      </c>
      <c r="G166" s="17">
        <f t="shared" si="5"/>
        <v>9825.8000000000011</v>
      </c>
      <c r="H166" s="70"/>
      <c r="I166" s="168"/>
      <c r="J166" s="75"/>
      <c r="K166" s="17">
        <f>фев.23!K166+мар.23!H166-мар.23!G166</f>
        <v>31544.799999999996</v>
      </c>
      <c r="L166" s="11"/>
    </row>
    <row r="167" spans="1:12">
      <c r="A167" s="138"/>
      <c r="B167" s="113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17">
        <f>фев.23!K167+мар.23!H167-мар.23!G167</f>
        <v>0</v>
      </c>
      <c r="L167" s="11"/>
    </row>
    <row r="168" spans="1:12">
      <c r="A168" s="138"/>
      <c r="B168" s="113">
        <v>165</v>
      </c>
      <c r="C168" s="69">
        <v>28001</v>
      </c>
      <c r="D168" s="69">
        <v>30417</v>
      </c>
      <c r="E168" s="70">
        <f t="shared" si="4"/>
        <v>2416</v>
      </c>
      <c r="F168" s="70">
        <v>6.73</v>
      </c>
      <c r="G168" s="17">
        <f t="shared" si="5"/>
        <v>16259.68</v>
      </c>
      <c r="H168" s="70"/>
      <c r="I168" s="168"/>
      <c r="J168" s="75"/>
      <c r="K168" s="17">
        <f>фев.23!K168+мар.23!H168-мар.23!G168</f>
        <v>-22902.190000000002</v>
      </c>
      <c r="L168" s="11"/>
    </row>
    <row r="169" spans="1:12">
      <c r="A169" s="138"/>
      <c r="B169" s="113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17">
        <f>фев.23!K169+мар.23!H169-мар.23!G169</f>
        <v>0</v>
      </c>
      <c r="L169" s="11"/>
    </row>
    <row r="170" spans="1:12">
      <c r="A170" s="138"/>
      <c r="B170" s="113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17">
        <f>фев.23!K170+мар.23!H170-мар.23!G170</f>
        <v>0</v>
      </c>
      <c r="L170" s="11"/>
    </row>
    <row r="171" spans="1:12">
      <c r="A171" s="138"/>
      <c r="B171" s="128">
        <v>168</v>
      </c>
      <c r="C171" s="69">
        <v>12898</v>
      </c>
      <c r="D171" s="69">
        <v>13111</v>
      </c>
      <c r="E171" s="70">
        <f t="shared" si="4"/>
        <v>213</v>
      </c>
      <c r="F171" s="70">
        <v>6.73</v>
      </c>
      <c r="G171" s="17">
        <f t="shared" si="5"/>
        <v>1433.49</v>
      </c>
      <c r="H171" s="70"/>
      <c r="I171" s="168"/>
      <c r="J171" s="75"/>
      <c r="K171" s="17">
        <f>фев.23!K171+мар.23!H171-мар.23!G171</f>
        <v>6631.4400000000005</v>
      </c>
      <c r="L171" s="11"/>
    </row>
    <row r="172" spans="1:12">
      <c r="A172" s="138"/>
      <c r="B172" s="113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17">
        <f>фев.23!K172+мар.23!H172-мар.23!G172</f>
        <v>0</v>
      </c>
      <c r="L172" s="11"/>
    </row>
    <row r="173" spans="1:12">
      <c r="A173" s="138"/>
      <c r="B173" s="113">
        <v>170</v>
      </c>
      <c r="C173" s="69">
        <v>2233</v>
      </c>
      <c r="D173" s="69">
        <v>2233</v>
      </c>
      <c r="E173" s="70">
        <f t="shared" si="4"/>
        <v>0</v>
      </c>
      <c r="F173" s="70">
        <v>6.73</v>
      </c>
      <c r="G173" s="17">
        <f t="shared" si="5"/>
        <v>0</v>
      </c>
      <c r="H173" s="70"/>
      <c r="I173" s="168"/>
      <c r="J173" s="75"/>
      <c r="K173" s="17">
        <f>фев.23!K173+мар.23!H173-мар.23!G173</f>
        <v>0</v>
      </c>
      <c r="L173" s="11"/>
    </row>
    <row r="174" spans="1:12">
      <c r="A174" s="138"/>
      <c r="B174" s="113">
        <v>171</v>
      </c>
      <c r="C174" s="69">
        <v>17184</v>
      </c>
      <c r="D174" s="69">
        <v>17184</v>
      </c>
      <c r="E174" s="70">
        <f t="shared" si="4"/>
        <v>0</v>
      </c>
      <c r="F174" s="70">
        <v>6.73</v>
      </c>
      <c r="G174" s="17">
        <f t="shared" si="5"/>
        <v>0</v>
      </c>
      <c r="H174" s="70"/>
      <c r="I174" s="168"/>
      <c r="J174" s="75"/>
      <c r="K174" s="17">
        <f>фев.23!K174+мар.23!H174-мар.23!G174</f>
        <v>0</v>
      </c>
      <c r="L174" s="11"/>
    </row>
    <row r="175" spans="1:12">
      <c r="A175" s="138"/>
      <c r="B175" s="113">
        <v>172</v>
      </c>
      <c r="C175" s="69">
        <v>40948</v>
      </c>
      <c r="D175" s="69">
        <v>43721</v>
      </c>
      <c r="E175" s="70">
        <f t="shared" si="4"/>
        <v>2773</v>
      </c>
      <c r="F175" s="70">
        <v>6.73</v>
      </c>
      <c r="G175" s="17">
        <f t="shared" si="5"/>
        <v>18662.29</v>
      </c>
      <c r="H175" s="70"/>
      <c r="I175" s="168"/>
      <c r="J175" s="75"/>
      <c r="K175" s="17">
        <f>фев.23!K175+мар.23!H175-мар.23!G175</f>
        <v>-4829.3100000000013</v>
      </c>
      <c r="L175" s="11"/>
    </row>
    <row r="176" spans="1:12">
      <c r="A176" s="138"/>
      <c r="B176" s="113">
        <v>173</v>
      </c>
      <c r="C176" s="69">
        <v>112820</v>
      </c>
      <c r="D176" s="69">
        <v>114545</v>
      </c>
      <c r="E176" s="70">
        <f t="shared" si="4"/>
        <v>1725</v>
      </c>
      <c r="F176" s="112">
        <v>4.71</v>
      </c>
      <c r="G176" s="17">
        <f t="shared" si="5"/>
        <v>8124.75</v>
      </c>
      <c r="H176" s="70">
        <v>11000</v>
      </c>
      <c r="I176" s="168">
        <v>141579</v>
      </c>
      <c r="J176" s="75">
        <v>44992</v>
      </c>
      <c r="K176" s="17">
        <f>фев.23!K176+мар.23!H176-мар.23!G176</f>
        <v>1567.5200000000004</v>
      </c>
      <c r="L176" s="11"/>
    </row>
    <row r="177" spans="1:12">
      <c r="A177" s="138"/>
      <c r="B177" s="113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17">
        <f>фев.23!K177+мар.23!H177-мар.23!G177</f>
        <v>-20.190000000000001</v>
      </c>
      <c r="L177" s="11"/>
    </row>
    <row r="178" spans="1:12">
      <c r="A178" s="138"/>
      <c r="B178" s="113">
        <f>175</f>
        <v>175</v>
      </c>
      <c r="C178" s="69">
        <v>3874</v>
      </c>
      <c r="D178" s="69">
        <v>3874</v>
      </c>
      <c r="E178" s="70">
        <f t="shared" si="4"/>
        <v>0</v>
      </c>
      <c r="F178" s="70">
        <v>6.73</v>
      </c>
      <c r="G178" s="17">
        <f t="shared" si="5"/>
        <v>0</v>
      </c>
      <c r="H178" s="70"/>
      <c r="I178" s="168"/>
      <c r="J178" s="75"/>
      <c r="K178" s="17">
        <f>фев.23!K178+мар.23!H178-мар.23!G178</f>
        <v>0</v>
      </c>
      <c r="L178" s="11"/>
    </row>
    <row r="179" spans="1:12">
      <c r="A179" s="138"/>
      <c r="B179" s="113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17">
        <f>фев.23!K179+мар.23!H179-мар.23!G179</f>
        <v>-20.190000000000001</v>
      </c>
      <c r="L179" s="11"/>
    </row>
    <row r="180" spans="1:12">
      <c r="A180" s="138"/>
      <c r="B180" s="113">
        <v>177</v>
      </c>
      <c r="C180" s="69">
        <v>219</v>
      </c>
      <c r="D180" s="69">
        <v>219</v>
      </c>
      <c r="E180" s="70">
        <f t="shared" si="4"/>
        <v>0</v>
      </c>
      <c r="F180" s="70">
        <v>6.73</v>
      </c>
      <c r="G180" s="17">
        <f t="shared" si="5"/>
        <v>0</v>
      </c>
      <c r="H180" s="70">
        <v>5491.68</v>
      </c>
      <c r="I180" s="168">
        <v>655862</v>
      </c>
      <c r="J180" s="75">
        <v>45012</v>
      </c>
      <c r="K180" s="17">
        <f>фев.23!K180+мар.23!H180-мар.23!G180</f>
        <v>16461.580000000002</v>
      </c>
      <c r="L180" s="11"/>
    </row>
    <row r="181" spans="1:12">
      <c r="A181" s="138"/>
      <c r="B181" s="113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17">
        <f>фев.23!K181+мар.23!H181-мар.23!G181</f>
        <v>0</v>
      </c>
      <c r="L181" s="11"/>
    </row>
    <row r="182" spans="1:12">
      <c r="A182" s="138"/>
      <c r="B182" s="113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17">
        <f>фев.23!K182+мар.23!H182-мар.23!G182</f>
        <v>0</v>
      </c>
      <c r="L182" s="11"/>
    </row>
    <row r="183" spans="1:12">
      <c r="A183" s="138"/>
      <c r="B183" s="113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17">
        <f>фев.23!K183+мар.23!H183-мар.23!G183</f>
        <v>0</v>
      </c>
      <c r="L183" s="11"/>
    </row>
    <row r="184" spans="1:12">
      <c r="A184" s="138"/>
      <c r="B184" s="113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17">
        <f>фев.23!K184+мар.23!H184-мар.23!G184</f>
        <v>0</v>
      </c>
      <c r="L184" s="11"/>
    </row>
    <row r="185" spans="1:12">
      <c r="A185" s="138"/>
      <c r="B185" s="113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17">
        <f>фев.23!K185+мар.23!H185-мар.23!G185</f>
        <v>0</v>
      </c>
      <c r="L185" s="11"/>
    </row>
    <row r="186" spans="1:12">
      <c r="A186" s="138"/>
      <c r="B186" s="113">
        <v>183</v>
      </c>
      <c r="C186" s="69"/>
      <c r="D186" s="69"/>
      <c r="E186" s="70">
        <f t="shared" si="4"/>
        <v>0</v>
      </c>
      <c r="F186" s="70">
        <v>6.73</v>
      </c>
      <c r="G186" s="17">
        <f t="shared" si="5"/>
        <v>0</v>
      </c>
      <c r="H186" s="70"/>
      <c r="I186" s="168"/>
      <c r="J186" s="75"/>
      <c r="K186" s="17">
        <f>фев.23!K186+мар.23!H186-мар.23!G186</f>
        <v>0</v>
      </c>
      <c r="L186" s="11"/>
    </row>
    <row r="187" spans="1:12">
      <c r="A187" s="138"/>
      <c r="B187" s="113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17">
        <f>фев.23!K187+мар.23!H187-мар.23!G187</f>
        <v>0</v>
      </c>
      <c r="L187" s="11"/>
    </row>
    <row r="188" spans="1:12">
      <c r="A188" s="138"/>
      <c r="B188" s="113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17">
        <f>фев.23!K188+мар.23!H188-мар.23!G188</f>
        <v>0</v>
      </c>
      <c r="L188" s="11"/>
    </row>
    <row r="189" spans="1:12">
      <c r="A189" s="138"/>
      <c r="B189" s="113">
        <v>186</v>
      </c>
      <c r="C189" s="69"/>
      <c r="D189" s="69"/>
      <c r="E189" s="70">
        <f t="shared" si="4"/>
        <v>0</v>
      </c>
      <c r="F189" s="70">
        <v>6.73</v>
      </c>
      <c r="G189" s="17">
        <f t="shared" si="5"/>
        <v>0</v>
      </c>
      <c r="H189" s="70"/>
      <c r="I189" s="168"/>
      <c r="J189" s="75"/>
      <c r="K189" s="17">
        <f>фев.23!K189+мар.23!H189-мар.23!G189</f>
        <v>0</v>
      </c>
      <c r="L189" s="11"/>
    </row>
    <row r="190" spans="1:12">
      <c r="A190" s="138"/>
      <c r="B190" s="128">
        <v>187</v>
      </c>
      <c r="C190" s="69">
        <v>14838</v>
      </c>
      <c r="D190" s="69">
        <v>15761</v>
      </c>
      <c r="E190" s="70">
        <f t="shared" si="4"/>
        <v>923</v>
      </c>
      <c r="F190" s="70">
        <v>6.73</v>
      </c>
      <c r="G190" s="70">
        <f t="shared" si="5"/>
        <v>6211.79</v>
      </c>
      <c r="H190" s="70"/>
      <c r="I190" s="168"/>
      <c r="J190" s="75"/>
      <c r="K190" s="70">
        <f>фев.23!K190+мар.23!H190-мар.23!G190</f>
        <v>-3028.4999999999991</v>
      </c>
      <c r="L190" s="67"/>
    </row>
    <row r="191" spans="1:12">
      <c r="A191" s="138"/>
      <c r="B191" s="128">
        <v>188</v>
      </c>
      <c r="C191" s="69">
        <v>3617</v>
      </c>
      <c r="D191" s="69">
        <v>3773</v>
      </c>
      <c r="E191" s="70">
        <f t="shared" si="4"/>
        <v>156</v>
      </c>
      <c r="F191" s="70">
        <v>6.73</v>
      </c>
      <c r="G191" s="70">
        <f t="shared" si="5"/>
        <v>1049.8800000000001</v>
      </c>
      <c r="H191" s="70"/>
      <c r="I191" s="168"/>
      <c r="J191" s="75"/>
      <c r="K191" s="70">
        <f>фев.23!K191+мар.23!H191-мар.23!G191</f>
        <v>-4011.0800000000004</v>
      </c>
      <c r="L191" s="67"/>
    </row>
    <row r="192" spans="1:12">
      <c r="A192" s="138"/>
      <c r="B192" s="128">
        <v>189</v>
      </c>
      <c r="C192" s="69">
        <v>3536</v>
      </c>
      <c r="D192" s="69">
        <v>3619</v>
      </c>
      <c r="E192" s="70">
        <f t="shared" si="4"/>
        <v>83</v>
      </c>
      <c r="F192" s="70">
        <v>6.73</v>
      </c>
      <c r="G192" s="70">
        <f t="shared" si="5"/>
        <v>558.59</v>
      </c>
      <c r="H192" s="70"/>
      <c r="I192" s="168"/>
      <c r="J192" s="75"/>
      <c r="K192" s="70">
        <f>фев.23!K192+мар.23!H192-мар.23!G192</f>
        <v>-632.62</v>
      </c>
      <c r="L192" s="67"/>
    </row>
    <row r="193" spans="1:12">
      <c r="A193" s="138"/>
      <c r="B193" s="113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17">
        <f>фев.23!K193+мар.23!H193-мар.23!G193</f>
        <v>0</v>
      </c>
      <c r="L193" s="11"/>
    </row>
    <row r="194" spans="1:12">
      <c r="A194" s="138"/>
      <c r="B194" s="113">
        <v>191</v>
      </c>
      <c r="C194" s="69"/>
      <c r="D194" s="69"/>
      <c r="E194" s="70">
        <f t="shared" si="4"/>
        <v>0</v>
      </c>
      <c r="F194" s="70">
        <v>6.73</v>
      </c>
      <c r="G194" s="17">
        <f t="shared" si="5"/>
        <v>0</v>
      </c>
      <c r="H194" s="70"/>
      <c r="I194" s="168"/>
      <c r="J194" s="75"/>
      <c r="K194" s="17">
        <f>фев.23!K194+мар.23!H194-мар.23!G194</f>
        <v>0</v>
      </c>
      <c r="L194" s="11"/>
    </row>
    <row r="195" spans="1:12">
      <c r="A195" s="138"/>
      <c r="B195" s="113">
        <v>192</v>
      </c>
      <c r="C195" s="69">
        <v>5219</v>
      </c>
      <c r="D195" s="69">
        <v>5219</v>
      </c>
      <c r="E195" s="70">
        <f t="shared" si="4"/>
        <v>0</v>
      </c>
      <c r="F195" s="70">
        <v>6.73</v>
      </c>
      <c r="G195" s="17">
        <f t="shared" si="5"/>
        <v>0</v>
      </c>
      <c r="H195" s="70"/>
      <c r="I195" s="168"/>
      <c r="J195" s="75"/>
      <c r="K195" s="17">
        <f>фев.23!K195+мар.23!H195-мар.23!G195</f>
        <v>0</v>
      </c>
      <c r="L195" s="11"/>
    </row>
    <row r="196" spans="1:12">
      <c r="A196" s="138"/>
      <c r="B196" s="113">
        <v>193</v>
      </c>
      <c r="C196" s="69">
        <v>7394</v>
      </c>
      <c r="D196" s="69">
        <v>7396</v>
      </c>
      <c r="E196" s="70">
        <f t="shared" si="4"/>
        <v>2</v>
      </c>
      <c r="F196" s="70">
        <v>6.73</v>
      </c>
      <c r="G196" s="17">
        <f t="shared" si="5"/>
        <v>13.46</v>
      </c>
      <c r="H196" s="70">
        <v>1000</v>
      </c>
      <c r="I196" s="168">
        <v>778263</v>
      </c>
      <c r="J196" s="75">
        <v>44991</v>
      </c>
      <c r="K196" s="17">
        <f>фев.23!K196+мар.23!H196-мар.23!G196</f>
        <v>1452.8899999999999</v>
      </c>
      <c r="L196" s="11"/>
    </row>
    <row r="197" spans="1:12">
      <c r="A197" s="138"/>
      <c r="B197" s="113">
        <v>194</v>
      </c>
      <c r="C197" s="69">
        <v>4656</v>
      </c>
      <c r="D197" s="69">
        <v>4656</v>
      </c>
      <c r="E197" s="70">
        <f t="shared" si="4"/>
        <v>0</v>
      </c>
      <c r="F197" s="70">
        <v>6.73</v>
      </c>
      <c r="G197" s="17">
        <f t="shared" si="5"/>
        <v>0</v>
      </c>
      <c r="H197" s="70"/>
      <c r="I197" s="168"/>
      <c r="J197" s="75"/>
      <c r="K197" s="17">
        <f>фев.23!K197+мар.23!H197-мар.23!G197</f>
        <v>-417.26000000000005</v>
      </c>
      <c r="L197" s="11"/>
    </row>
    <row r="198" spans="1:12">
      <c r="A198" s="138"/>
      <c r="B198" s="113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17">
        <f>фев.23!K198+мар.23!H198-мар.23!G198</f>
        <v>0</v>
      </c>
      <c r="L198" s="11"/>
    </row>
    <row r="199" spans="1:12">
      <c r="A199" s="138"/>
      <c r="B199" s="113">
        <v>196</v>
      </c>
      <c r="C199" s="69">
        <v>17</v>
      </c>
      <c r="D199" s="69">
        <v>244</v>
      </c>
      <c r="E199" s="70">
        <f t="shared" si="4"/>
        <v>227</v>
      </c>
      <c r="F199" s="70">
        <v>6.73</v>
      </c>
      <c r="G199" s="17">
        <f t="shared" si="5"/>
        <v>1527.71</v>
      </c>
      <c r="H199" s="70"/>
      <c r="I199" s="168"/>
      <c r="J199" s="75"/>
      <c r="K199" s="17">
        <f>фев.23!K199+мар.23!H199-мар.23!G199</f>
        <v>-1608.47</v>
      </c>
      <c r="L199" s="11"/>
    </row>
    <row r="200" spans="1:12">
      <c r="A200" s="138"/>
      <c r="B200" s="113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17">
        <f>фев.23!K200+мар.23!H200-мар.23!G200</f>
        <v>0</v>
      </c>
      <c r="L200" s="11"/>
    </row>
    <row r="201" spans="1:12">
      <c r="A201" s="138"/>
      <c r="B201" s="113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17">
        <f>фев.23!K201+мар.23!H201-мар.23!G201</f>
        <v>0</v>
      </c>
      <c r="L201" s="11"/>
    </row>
    <row r="202" spans="1:12">
      <c r="A202" s="138"/>
      <c r="B202" s="113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17">
        <f>фев.23!K202+мар.23!H202-мар.23!G202</f>
        <v>0</v>
      </c>
      <c r="L202" s="11"/>
    </row>
    <row r="203" spans="1:12">
      <c r="A203" s="138"/>
      <c r="B203" s="128">
        <v>200</v>
      </c>
      <c r="C203" s="69"/>
      <c r="D203" s="69"/>
      <c r="E203" s="70">
        <f t="shared" si="4"/>
        <v>0</v>
      </c>
      <c r="F203" s="70">
        <v>6.73</v>
      </c>
      <c r="G203" s="17">
        <f t="shared" si="5"/>
        <v>0</v>
      </c>
      <c r="H203" s="70"/>
      <c r="I203" s="168"/>
      <c r="J203" s="75"/>
      <c r="K203" s="17">
        <f>фев.23!K203+мар.23!H203-мар.23!G203</f>
        <v>0</v>
      </c>
      <c r="L203" s="11"/>
    </row>
    <row r="204" spans="1:12">
      <c r="A204" s="138"/>
      <c r="B204" s="113">
        <v>201</v>
      </c>
      <c r="C204" s="69">
        <v>1</v>
      </c>
      <c r="D204" s="69">
        <v>5</v>
      </c>
      <c r="E204" s="70">
        <f t="shared" si="4"/>
        <v>4</v>
      </c>
      <c r="F204" s="112">
        <v>4.71</v>
      </c>
      <c r="G204" s="17">
        <f t="shared" si="5"/>
        <v>18.84</v>
      </c>
      <c r="H204" s="70"/>
      <c r="I204" s="168"/>
      <c r="J204" s="75"/>
      <c r="K204" s="17">
        <f>фев.23!K204+мар.23!H204-мар.23!G204</f>
        <v>-18.84</v>
      </c>
      <c r="L204" s="11"/>
    </row>
    <row r="205" spans="1:12">
      <c r="A205" s="138"/>
      <c r="B205" s="113">
        <v>202</v>
      </c>
      <c r="C205" s="69">
        <v>1039</v>
      </c>
      <c r="D205" s="69">
        <v>1039</v>
      </c>
      <c r="E205" s="70">
        <f t="shared" si="4"/>
        <v>0</v>
      </c>
      <c r="F205" s="70">
        <v>6.73</v>
      </c>
      <c r="G205" s="17">
        <f t="shared" si="5"/>
        <v>0</v>
      </c>
      <c r="H205" s="70"/>
      <c r="I205" s="168"/>
      <c r="J205" s="75"/>
      <c r="K205" s="17">
        <f>фев.23!K205+мар.23!H205-мар.23!G205</f>
        <v>0</v>
      </c>
      <c r="L205" s="11"/>
    </row>
    <row r="206" spans="1:12">
      <c r="A206" s="138"/>
      <c r="B206" s="113">
        <v>203</v>
      </c>
      <c r="C206" s="69">
        <v>1083</v>
      </c>
      <c r="D206" s="69">
        <v>1083</v>
      </c>
      <c r="E206" s="70">
        <f t="shared" ref="E206:E269" si="6">D206-C206</f>
        <v>0</v>
      </c>
      <c r="F206" s="70">
        <v>6.73</v>
      </c>
      <c r="G206" s="17">
        <f t="shared" ref="G206:G269" si="7">F206*E206</f>
        <v>0</v>
      </c>
      <c r="H206" s="70">
        <v>1000</v>
      </c>
      <c r="I206" s="168">
        <v>157506</v>
      </c>
      <c r="J206" s="75">
        <v>44992</v>
      </c>
      <c r="K206" s="17">
        <f>фев.23!K206+мар.23!H206-мар.23!G206</f>
        <v>5966.35</v>
      </c>
      <c r="L206" s="11"/>
    </row>
    <row r="207" spans="1:12">
      <c r="A207" s="138"/>
      <c r="B207" s="113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17">
        <f>фев.23!K207+мар.23!H207-мар.23!G207</f>
        <v>0</v>
      </c>
      <c r="L207" s="11"/>
    </row>
    <row r="208" spans="1:12">
      <c r="A208" s="138"/>
      <c r="B208" s="113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17">
        <f>фев.23!K208+мар.23!H208-мар.23!G208</f>
        <v>0</v>
      </c>
      <c r="L208" s="11"/>
    </row>
    <row r="209" spans="1:12">
      <c r="A209" s="138"/>
      <c r="B209" s="113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17">
        <f>фев.23!K209+мар.23!H209-мар.23!G209</f>
        <v>0</v>
      </c>
      <c r="L209" s="11"/>
    </row>
    <row r="210" spans="1:12">
      <c r="A210" s="138"/>
      <c r="B210" s="113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17">
        <f>фев.23!K210+мар.23!H210-мар.23!G210</f>
        <v>0</v>
      </c>
      <c r="L210" s="11"/>
    </row>
    <row r="211" spans="1:12">
      <c r="A211" s="138"/>
      <c r="B211" s="113">
        <v>209</v>
      </c>
      <c r="C211" s="69">
        <v>4751</v>
      </c>
      <c r="D211" s="69">
        <v>4751</v>
      </c>
      <c r="E211" s="70">
        <f t="shared" si="6"/>
        <v>0</v>
      </c>
      <c r="F211" s="70">
        <v>6.73</v>
      </c>
      <c r="G211" s="17">
        <f t="shared" si="7"/>
        <v>0</v>
      </c>
      <c r="H211" s="70"/>
      <c r="I211" s="168"/>
      <c r="J211" s="75"/>
      <c r="K211" s="17">
        <f>фев.23!K211+мар.23!H211-мар.23!G211</f>
        <v>-13.46</v>
      </c>
      <c r="L211" s="11"/>
    </row>
    <row r="212" spans="1:12">
      <c r="A212" s="138"/>
      <c r="B212" s="113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17">
        <f>фев.23!K212+мар.23!H212-мар.23!G212</f>
        <v>0</v>
      </c>
      <c r="L212" s="11"/>
    </row>
    <row r="213" spans="1:12">
      <c r="A213" s="138"/>
      <c r="B213" s="113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17">
        <f>фев.23!K213+мар.23!H213-мар.23!G213</f>
        <v>0</v>
      </c>
      <c r="L213" s="11"/>
    </row>
    <row r="214" spans="1:12">
      <c r="A214" s="138"/>
      <c r="B214" s="113">
        <v>212</v>
      </c>
      <c r="C214" s="69"/>
      <c r="D214" s="69"/>
      <c r="E214" s="70">
        <f t="shared" si="6"/>
        <v>0</v>
      </c>
      <c r="F214" s="70">
        <v>6.73</v>
      </c>
      <c r="G214" s="17">
        <f t="shared" si="7"/>
        <v>0</v>
      </c>
      <c r="H214" s="70"/>
      <c r="I214" s="168"/>
      <c r="J214" s="75"/>
      <c r="K214" s="17">
        <f>фев.23!K214+мар.23!H214-мар.23!G214</f>
        <v>0</v>
      </c>
      <c r="L214" s="11"/>
    </row>
    <row r="215" spans="1:12">
      <c r="A215" s="138"/>
      <c r="B215" s="113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17">
        <f>фев.23!K215+мар.23!H215-мар.23!G215</f>
        <v>0</v>
      </c>
      <c r="L215" s="11"/>
    </row>
    <row r="216" spans="1:12">
      <c r="A216" s="138"/>
      <c r="B216" s="113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17">
        <f>фев.23!K216+мар.23!H216-мар.23!G216</f>
        <v>0</v>
      </c>
      <c r="L216" s="11"/>
    </row>
    <row r="217" spans="1:12">
      <c r="A217" s="138"/>
      <c r="B217" s="113">
        <v>215</v>
      </c>
      <c r="C217" s="69"/>
      <c r="D217" s="69"/>
      <c r="E217" s="70">
        <f t="shared" si="6"/>
        <v>0</v>
      </c>
      <c r="F217" s="70">
        <v>6.73</v>
      </c>
      <c r="G217" s="17">
        <f t="shared" si="7"/>
        <v>0</v>
      </c>
      <c r="H217" s="70"/>
      <c r="I217" s="168"/>
      <c r="J217" s="75"/>
      <c r="K217" s="17">
        <f>фев.23!K217+мар.23!H217-мар.23!G217</f>
        <v>0</v>
      </c>
      <c r="L217" s="11"/>
    </row>
    <row r="218" spans="1:12">
      <c r="A218" s="138"/>
      <c r="B218" s="113">
        <v>216</v>
      </c>
      <c r="C218" s="69"/>
      <c r="D218" s="69"/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17">
        <f>фев.23!K218+мар.23!H218-мар.23!G218</f>
        <v>0</v>
      </c>
      <c r="L218" s="11"/>
    </row>
    <row r="219" spans="1:12">
      <c r="A219" s="77"/>
      <c r="B219" s="113">
        <v>217</v>
      </c>
      <c r="C219" s="69">
        <v>9939</v>
      </c>
      <c r="D219" s="69">
        <v>9939</v>
      </c>
      <c r="E219" s="70">
        <f t="shared" si="6"/>
        <v>0</v>
      </c>
      <c r="F219" s="70">
        <v>6.73</v>
      </c>
      <c r="G219" s="17">
        <f t="shared" si="7"/>
        <v>0</v>
      </c>
      <c r="H219" s="70"/>
      <c r="I219" s="168"/>
      <c r="J219" s="75"/>
      <c r="K219" s="17">
        <f>фев.23!K219+мар.23!H219-мар.23!G219</f>
        <v>-6.73</v>
      </c>
      <c r="L219" s="11"/>
    </row>
    <row r="220" spans="1:12">
      <c r="A220" s="138"/>
      <c r="B220" s="113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17">
        <f>фев.23!K220+мар.23!H220-мар.23!G220</f>
        <v>0</v>
      </c>
      <c r="L220" s="11"/>
    </row>
    <row r="221" spans="1:12">
      <c r="A221" s="138"/>
      <c r="B221" s="113">
        <v>219</v>
      </c>
      <c r="C221" s="69">
        <v>2440</v>
      </c>
      <c r="D221" s="69">
        <v>2441</v>
      </c>
      <c r="E221" s="70">
        <f t="shared" si="6"/>
        <v>1</v>
      </c>
      <c r="F221" s="70">
        <v>6.73</v>
      </c>
      <c r="G221" s="17">
        <f t="shared" si="7"/>
        <v>6.73</v>
      </c>
      <c r="H221" s="70"/>
      <c r="I221" s="168"/>
      <c r="J221" s="75"/>
      <c r="K221" s="17">
        <f>фев.23!K221+мар.23!H221-мар.23!G221</f>
        <v>-390.34000000000003</v>
      </c>
      <c r="L221" s="11"/>
    </row>
    <row r="222" spans="1:12">
      <c r="A222" s="138"/>
      <c r="B222" s="113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17">
        <f>фев.23!K222+мар.23!H222-мар.23!G222</f>
        <v>0</v>
      </c>
      <c r="L222" s="11"/>
    </row>
    <row r="223" spans="1:12">
      <c r="A223" s="138"/>
      <c r="B223" s="113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17">
        <f>фев.23!K223+мар.23!H223-мар.23!G223</f>
        <v>0</v>
      </c>
      <c r="L223" s="11"/>
    </row>
    <row r="224" spans="1:12">
      <c r="A224" s="138"/>
      <c r="B224" s="113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17">
        <f>фев.23!K224+мар.23!H224-мар.23!G224</f>
        <v>0</v>
      </c>
      <c r="L224" s="11"/>
    </row>
    <row r="225" spans="1:12">
      <c r="A225" s="138"/>
      <c r="B225" s="113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17">
        <f>фев.23!K225+мар.23!H225-мар.23!G225</f>
        <v>0</v>
      </c>
      <c r="L225" s="11"/>
    </row>
    <row r="226" spans="1:12">
      <c r="A226" s="138"/>
      <c r="B226" s="113">
        <v>224</v>
      </c>
      <c r="C226" s="69">
        <v>5786</v>
      </c>
      <c r="D226" s="69">
        <v>6377</v>
      </c>
      <c r="E226" s="70">
        <f t="shared" si="6"/>
        <v>591</v>
      </c>
      <c r="F226" s="70">
        <v>6.73</v>
      </c>
      <c r="G226" s="17">
        <f t="shared" si="7"/>
        <v>3977.4300000000003</v>
      </c>
      <c r="H226" s="70">
        <v>2255</v>
      </c>
      <c r="I226" s="168">
        <v>486512</v>
      </c>
      <c r="J226" s="75">
        <v>44999</v>
      </c>
      <c r="K226" s="17">
        <f>фев.23!K226+мар.23!H226-мар.23!G226</f>
        <v>-1914.0300000000007</v>
      </c>
      <c r="L226" s="11"/>
    </row>
    <row r="227" spans="1:12">
      <c r="A227" s="138"/>
      <c r="B227" s="113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17">
        <f>фев.23!K227+мар.23!H227-мар.23!G227</f>
        <v>0</v>
      </c>
      <c r="L227" s="11"/>
    </row>
    <row r="228" spans="1:12">
      <c r="A228" s="138"/>
      <c r="B228" s="113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17">
        <f>фев.23!K228+мар.23!H228-мар.23!G228</f>
        <v>0</v>
      </c>
      <c r="L228" s="11"/>
    </row>
    <row r="229" spans="1:12">
      <c r="A229" s="138"/>
      <c r="B229" s="113">
        <v>227</v>
      </c>
      <c r="C229" s="69">
        <v>1746</v>
      </c>
      <c r="D229" s="69">
        <v>1836</v>
      </c>
      <c r="E229" s="70">
        <f t="shared" si="6"/>
        <v>90</v>
      </c>
      <c r="F229" s="70">
        <v>6.73</v>
      </c>
      <c r="G229" s="17">
        <f t="shared" si="7"/>
        <v>605.70000000000005</v>
      </c>
      <c r="H229" s="70"/>
      <c r="I229" s="168"/>
      <c r="J229" s="75"/>
      <c r="K229" s="17">
        <f>фев.23!K229+мар.23!H229-мар.23!G229</f>
        <v>-2490.1000000000004</v>
      </c>
      <c r="L229" s="11"/>
    </row>
    <row r="230" spans="1:12">
      <c r="A230" s="138"/>
      <c r="B230" s="113">
        <v>228</v>
      </c>
      <c r="C230" s="69">
        <v>1133</v>
      </c>
      <c r="D230" s="69">
        <v>1133</v>
      </c>
      <c r="E230" s="70">
        <f t="shared" si="6"/>
        <v>0</v>
      </c>
      <c r="F230" s="70">
        <v>6.73</v>
      </c>
      <c r="G230" s="17">
        <f t="shared" si="7"/>
        <v>0</v>
      </c>
      <c r="H230" s="70"/>
      <c r="I230" s="168"/>
      <c r="J230" s="75"/>
      <c r="K230" s="17">
        <f>фев.23!K230+мар.23!H230-мар.23!G230</f>
        <v>-141.33000000000001</v>
      </c>
      <c r="L230" s="11"/>
    </row>
    <row r="231" spans="1:12">
      <c r="A231" s="138"/>
      <c r="B231" s="113">
        <v>229</v>
      </c>
      <c r="C231" s="69">
        <v>1168</v>
      </c>
      <c r="D231" s="69">
        <v>1168</v>
      </c>
      <c r="E231" s="70">
        <f t="shared" si="6"/>
        <v>0</v>
      </c>
      <c r="F231" s="70">
        <v>6.73</v>
      </c>
      <c r="G231" s="17">
        <f t="shared" si="7"/>
        <v>0</v>
      </c>
      <c r="H231" s="70"/>
      <c r="I231" s="168"/>
      <c r="J231" s="75"/>
      <c r="K231" s="17">
        <f>фев.23!K231+мар.23!H231-мар.23!G231</f>
        <v>0</v>
      </c>
      <c r="L231" s="11"/>
    </row>
    <row r="232" spans="1:12">
      <c r="A232" s="138"/>
      <c r="B232" s="113">
        <v>230</v>
      </c>
      <c r="C232" s="69">
        <v>5</v>
      </c>
      <c r="D232" s="69">
        <v>5</v>
      </c>
      <c r="E232" s="70">
        <f t="shared" si="6"/>
        <v>0</v>
      </c>
      <c r="F232" s="70">
        <v>6.73</v>
      </c>
      <c r="G232" s="17">
        <f t="shared" si="7"/>
        <v>0</v>
      </c>
      <c r="H232" s="70"/>
      <c r="I232" s="168"/>
      <c r="J232" s="75"/>
      <c r="K232" s="17">
        <f>фев.23!K232+мар.23!H232-мар.23!G232</f>
        <v>-26.92</v>
      </c>
      <c r="L232" s="11"/>
    </row>
    <row r="233" spans="1:12">
      <c r="A233" s="138"/>
      <c r="B233" s="113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17">
        <f>фев.23!K233+мар.23!H233-мар.23!G233</f>
        <v>0</v>
      </c>
      <c r="L233" s="11"/>
    </row>
    <row r="234" spans="1:12">
      <c r="A234" s="138"/>
      <c r="B234" s="113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17">
        <f>фев.23!K234+мар.23!H234-мар.23!G234</f>
        <v>0</v>
      </c>
      <c r="L234" s="11"/>
    </row>
    <row r="235" spans="1:12">
      <c r="A235" s="138"/>
      <c r="B235" s="113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17">
        <f>фев.23!K235+мар.23!H235-мар.23!G235</f>
        <v>0</v>
      </c>
      <c r="L235" s="11"/>
    </row>
    <row r="236" spans="1:12">
      <c r="A236" s="138"/>
      <c r="B236" s="113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17">
        <f>фев.23!K236+мар.23!H236-мар.23!G236</f>
        <v>0</v>
      </c>
      <c r="L236" s="11"/>
    </row>
    <row r="237" spans="1:12">
      <c r="A237" s="138"/>
      <c r="B237" s="113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17">
        <f>фев.23!K237+мар.23!H237-мар.23!G237</f>
        <v>0</v>
      </c>
      <c r="L237" s="11"/>
    </row>
    <row r="238" spans="1:12">
      <c r="A238" s="138"/>
      <c r="B238" s="113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17">
        <f>фев.23!K238+мар.23!H238-мар.23!G238</f>
        <v>0</v>
      </c>
      <c r="L238" s="11"/>
    </row>
    <row r="239" spans="1:12">
      <c r="A239" s="138"/>
      <c r="B239" s="113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17">
        <f>фев.23!K239+мар.23!H239-мар.23!G239</f>
        <v>0</v>
      </c>
      <c r="L239" s="11"/>
    </row>
    <row r="240" spans="1:12">
      <c r="A240" s="138"/>
      <c r="B240" s="113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17">
        <f>фев.23!K240+мар.23!H240-мар.23!G240</f>
        <v>0</v>
      </c>
      <c r="L240" s="11"/>
    </row>
    <row r="241" spans="1:12">
      <c r="A241" s="138"/>
      <c r="B241" s="113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17">
        <f>фев.23!K241+мар.23!H241-мар.23!G241</f>
        <v>0</v>
      </c>
      <c r="L241" s="11"/>
    </row>
    <row r="242" spans="1:12">
      <c r="A242" s="138"/>
      <c r="B242" s="113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17">
        <f>фев.23!K242+мар.23!H242-мар.23!G242</f>
        <v>0</v>
      </c>
      <c r="L242" s="11"/>
    </row>
    <row r="243" spans="1:12">
      <c r="A243" s="138"/>
      <c r="B243" s="113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17">
        <f>фев.23!K243+мар.23!H243-мар.23!G243</f>
        <v>0</v>
      </c>
      <c r="L243" s="11"/>
    </row>
    <row r="244" spans="1:12">
      <c r="A244" s="138"/>
      <c r="B244" s="113">
        <v>242</v>
      </c>
      <c r="C244" s="69">
        <v>30639</v>
      </c>
      <c r="D244" s="69">
        <v>32585</v>
      </c>
      <c r="E244" s="70">
        <f t="shared" si="6"/>
        <v>1946</v>
      </c>
      <c r="F244" s="70">
        <v>6.73</v>
      </c>
      <c r="G244" s="17">
        <f t="shared" si="7"/>
        <v>13096.58</v>
      </c>
      <c r="H244" s="70"/>
      <c r="I244" s="168"/>
      <c r="J244" s="75"/>
      <c r="K244" s="17">
        <f>фев.23!K244+мар.23!H244-мар.23!G244</f>
        <v>-35399.800000000003</v>
      </c>
      <c r="L244" s="11"/>
    </row>
    <row r="245" spans="1:12">
      <c r="A245" s="138"/>
      <c r="B245" s="113">
        <v>243</v>
      </c>
      <c r="C245" s="69">
        <v>23639</v>
      </c>
      <c r="D245" s="69">
        <v>23736</v>
      </c>
      <c r="E245" s="70">
        <f t="shared" si="6"/>
        <v>97</v>
      </c>
      <c r="F245" s="112">
        <v>4.71</v>
      </c>
      <c r="G245" s="17">
        <f t="shared" si="7"/>
        <v>456.87</v>
      </c>
      <c r="H245" s="70"/>
      <c r="I245" s="168"/>
      <c r="J245" s="75"/>
      <c r="K245" s="17">
        <f>фев.23!K245+мар.23!H245-мар.23!G245</f>
        <v>2425.77</v>
      </c>
      <c r="L245" s="11"/>
    </row>
    <row r="246" spans="1:12">
      <c r="A246" s="138"/>
      <c r="B246" s="113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17">
        <f>фев.23!K246+мар.23!H246-мар.23!G246</f>
        <v>0</v>
      </c>
      <c r="L246" s="11"/>
    </row>
    <row r="247" spans="1:12">
      <c r="A247" s="138"/>
      <c r="B247" s="113">
        <v>245</v>
      </c>
      <c r="C247" s="69">
        <v>36288</v>
      </c>
      <c r="D247" s="69">
        <v>37972</v>
      </c>
      <c r="E247" s="70">
        <f t="shared" si="6"/>
        <v>1684</v>
      </c>
      <c r="F247" s="112">
        <v>4.71</v>
      </c>
      <c r="G247" s="17">
        <f t="shared" si="7"/>
        <v>7931.64</v>
      </c>
      <c r="H247" s="70">
        <v>10000</v>
      </c>
      <c r="I247" s="168">
        <v>364391</v>
      </c>
      <c r="J247" s="75">
        <v>44994</v>
      </c>
      <c r="K247" s="17">
        <f>фев.23!K247+мар.23!H247-мар.23!G247</f>
        <v>-12598.579999999998</v>
      </c>
      <c r="L247" s="11"/>
    </row>
    <row r="248" spans="1:12">
      <c r="A248" s="138"/>
      <c r="B248" s="113">
        <v>246</v>
      </c>
      <c r="C248" s="69">
        <v>44171</v>
      </c>
      <c r="D248" s="69">
        <v>46211</v>
      </c>
      <c r="E248" s="70">
        <f t="shared" si="6"/>
        <v>2040</v>
      </c>
      <c r="F248" s="112">
        <v>4.71</v>
      </c>
      <c r="G248" s="17">
        <f t="shared" si="7"/>
        <v>9608.4</v>
      </c>
      <c r="H248" s="70">
        <v>2500</v>
      </c>
      <c r="I248" s="168">
        <v>353855</v>
      </c>
      <c r="J248" s="75">
        <v>44986</v>
      </c>
      <c r="K248" s="17">
        <f>фев.23!K248+мар.23!H248-мар.23!G248</f>
        <v>-11579.54</v>
      </c>
      <c r="L248" s="11"/>
    </row>
    <row r="249" spans="1:12">
      <c r="A249" s="138"/>
      <c r="B249" s="113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17">
        <f>фев.23!K249+мар.23!H249-мар.23!G249</f>
        <v>0</v>
      </c>
      <c r="L249" s="11"/>
    </row>
    <row r="250" spans="1:12">
      <c r="A250" s="138"/>
      <c r="B250" s="113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17">
        <f>фев.23!K250+мар.23!H250-мар.23!G250</f>
        <v>0</v>
      </c>
      <c r="L250" s="11"/>
    </row>
    <row r="251" spans="1:12">
      <c r="A251" s="138"/>
      <c r="B251" s="113">
        <v>249</v>
      </c>
      <c r="C251" s="69">
        <v>24499</v>
      </c>
      <c r="D251" s="69">
        <v>24992</v>
      </c>
      <c r="E251" s="70">
        <f t="shared" si="6"/>
        <v>493</v>
      </c>
      <c r="F251" s="112">
        <v>0</v>
      </c>
      <c r="G251" s="17">
        <f t="shared" si="7"/>
        <v>0</v>
      </c>
      <c r="H251" s="70"/>
      <c r="I251" s="168"/>
      <c r="J251" s="75"/>
      <c r="K251" s="17">
        <f>фев.23!K251+мар.23!H251-мар.23!G251</f>
        <v>0</v>
      </c>
      <c r="L251" s="64" t="s">
        <v>37</v>
      </c>
    </row>
    <row r="252" spans="1:12">
      <c r="A252" s="138"/>
      <c r="B252" s="113">
        <v>250</v>
      </c>
      <c r="C252" s="69"/>
      <c r="D252" s="69"/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17">
        <f>фев.23!K252+мар.23!H252-мар.23!G252</f>
        <v>0</v>
      </c>
      <c r="L252" s="11"/>
    </row>
    <row r="253" spans="1:12">
      <c r="A253" s="77"/>
      <c r="B253" s="113">
        <v>251</v>
      </c>
      <c r="C253" s="69">
        <v>31042</v>
      </c>
      <c r="D253" s="69">
        <v>32001</v>
      </c>
      <c r="E253" s="70">
        <f t="shared" si="6"/>
        <v>959</v>
      </c>
      <c r="F253" s="112">
        <v>4.71</v>
      </c>
      <c r="G253" s="17">
        <f t="shared" si="7"/>
        <v>4516.8900000000003</v>
      </c>
      <c r="H253" s="70"/>
      <c r="I253" s="168"/>
      <c r="J253" s="75"/>
      <c r="K253" s="17">
        <f>фев.23!K253+мар.23!H253-мар.23!G253</f>
        <v>-961.44999999999982</v>
      </c>
      <c r="L253" s="11"/>
    </row>
    <row r="254" spans="1:12">
      <c r="A254" s="138"/>
      <c r="B254" s="113">
        <v>252</v>
      </c>
      <c r="C254" s="69"/>
      <c r="D254" s="69"/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17">
        <f>фев.23!K254+мар.23!H254-мар.23!G254</f>
        <v>0</v>
      </c>
      <c r="L254" s="11"/>
    </row>
    <row r="255" spans="1:12">
      <c r="A255" s="138"/>
      <c r="B255" s="113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17">
        <f>фев.23!K255+мар.23!H255-мар.23!G255</f>
        <v>-6.73</v>
      </c>
      <c r="L255" s="11"/>
    </row>
    <row r="256" spans="1:12">
      <c r="A256" s="138"/>
      <c r="B256" s="113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17">
        <f>фев.23!K256+мар.23!H256-мар.23!G256</f>
        <v>0</v>
      </c>
      <c r="L256" s="11"/>
    </row>
    <row r="257" spans="1:12">
      <c r="A257" s="138"/>
      <c r="B257" s="113">
        <v>256</v>
      </c>
      <c r="C257" s="69">
        <v>1115</v>
      </c>
      <c r="D257" s="69">
        <v>1115</v>
      </c>
      <c r="E257" s="70">
        <f t="shared" si="6"/>
        <v>0</v>
      </c>
      <c r="F257" s="70">
        <v>6.73</v>
      </c>
      <c r="G257" s="17">
        <f t="shared" si="7"/>
        <v>0</v>
      </c>
      <c r="H257" s="70"/>
      <c r="I257" s="168"/>
      <c r="J257" s="75"/>
      <c r="K257" s="17">
        <f>фев.23!K257+мар.23!H257-мар.23!G257</f>
        <v>-7477.0300000000007</v>
      </c>
      <c r="L257" s="11"/>
    </row>
    <row r="258" spans="1:12">
      <c r="A258" s="138"/>
      <c r="B258" s="113">
        <v>258</v>
      </c>
      <c r="C258" s="69">
        <v>43</v>
      </c>
      <c r="D258" s="69">
        <v>263</v>
      </c>
      <c r="E258" s="70">
        <f t="shared" si="6"/>
        <v>220</v>
      </c>
      <c r="F258" s="70">
        <v>6.73</v>
      </c>
      <c r="G258" s="17">
        <f t="shared" si="7"/>
        <v>1480.6000000000001</v>
      </c>
      <c r="H258" s="70"/>
      <c r="I258" s="168"/>
      <c r="J258" s="75"/>
      <c r="K258" s="17">
        <f>фев.23!K258+мар.23!H258-мар.23!G258</f>
        <v>-1220.6000000000001</v>
      </c>
      <c r="L258" s="11"/>
    </row>
    <row r="259" spans="1:12">
      <c r="A259" s="138"/>
      <c r="B259" s="113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17">
        <f>фев.23!K259+мар.23!H259-мар.23!G259</f>
        <v>0</v>
      </c>
      <c r="L259" s="11"/>
    </row>
    <row r="260" spans="1:12">
      <c r="A260" s="138"/>
      <c r="B260" s="113">
        <v>260</v>
      </c>
      <c r="C260" s="69">
        <v>5</v>
      </c>
      <c r="D260" s="69">
        <v>5</v>
      </c>
      <c r="E260" s="70">
        <f t="shared" si="6"/>
        <v>0</v>
      </c>
      <c r="F260" s="70">
        <v>6.73</v>
      </c>
      <c r="G260" s="17">
        <f t="shared" si="7"/>
        <v>0</v>
      </c>
      <c r="H260" s="70"/>
      <c r="I260" s="168"/>
      <c r="J260" s="75"/>
      <c r="K260" s="17">
        <f>фев.23!K260+мар.23!H260-мар.23!G260</f>
        <v>0</v>
      </c>
      <c r="L260" s="11"/>
    </row>
    <row r="261" spans="1:12">
      <c r="A261" s="138"/>
      <c r="B261" s="113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17">
        <f>фев.23!K261+мар.23!H261-мар.23!G261</f>
        <v>0</v>
      </c>
      <c r="L261" s="11"/>
    </row>
    <row r="262" spans="1:12">
      <c r="A262" s="138"/>
      <c r="B262" s="113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17">
        <f>фев.23!K262+мар.23!H262-мар.23!G262</f>
        <v>0</v>
      </c>
      <c r="L262" s="11"/>
    </row>
    <row r="263" spans="1:12">
      <c r="A263" s="138"/>
      <c r="B263" s="113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17">
        <f>фев.23!K263+мар.23!H263-мар.23!G263</f>
        <v>0</v>
      </c>
      <c r="L263" s="11"/>
    </row>
    <row r="264" spans="1:12">
      <c r="A264" s="138"/>
      <c r="B264" s="113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17">
        <f>фев.23!K264+мар.23!H264-мар.23!G264</f>
        <v>0</v>
      </c>
      <c r="L264" s="11"/>
    </row>
    <row r="265" spans="1:12">
      <c r="A265" s="138"/>
      <c r="B265" s="113">
        <v>265</v>
      </c>
      <c r="C265" s="69">
        <v>83</v>
      </c>
      <c r="D265" s="69">
        <v>83</v>
      </c>
      <c r="E265" s="70">
        <f t="shared" si="6"/>
        <v>0</v>
      </c>
      <c r="F265" s="70">
        <v>6.73</v>
      </c>
      <c r="G265" s="17">
        <f t="shared" si="7"/>
        <v>0</v>
      </c>
      <c r="H265" s="70"/>
      <c r="I265" s="168"/>
      <c r="J265" s="75"/>
      <c r="K265" s="17">
        <f>фев.23!K265+мар.23!H265-мар.23!G265</f>
        <v>0</v>
      </c>
      <c r="L265" s="11"/>
    </row>
    <row r="266" spans="1:12">
      <c r="A266" s="138"/>
      <c r="B266" s="113">
        <v>266</v>
      </c>
      <c r="C266" s="69">
        <v>10334</v>
      </c>
      <c r="D266" s="69">
        <v>10941</v>
      </c>
      <c r="E266" s="70">
        <f t="shared" si="6"/>
        <v>607</v>
      </c>
      <c r="F266" s="112">
        <v>4.71</v>
      </c>
      <c r="G266" s="17">
        <f t="shared" si="7"/>
        <v>2858.97</v>
      </c>
      <c r="H266" s="70">
        <v>5000</v>
      </c>
      <c r="I266" s="168">
        <v>703090</v>
      </c>
      <c r="J266" s="75">
        <v>44987</v>
      </c>
      <c r="K266" s="17">
        <f>фев.23!K266+мар.23!H266-мар.23!G266</f>
        <v>1135.7800000000002</v>
      </c>
      <c r="L266" s="11"/>
    </row>
    <row r="267" spans="1:12">
      <c r="A267" s="27"/>
      <c r="B267" s="113">
        <v>267</v>
      </c>
      <c r="C267" s="69">
        <v>956</v>
      </c>
      <c r="D267" s="69">
        <v>956</v>
      </c>
      <c r="E267" s="70">
        <f t="shared" si="6"/>
        <v>0</v>
      </c>
      <c r="F267" s="70">
        <v>6.73</v>
      </c>
      <c r="G267" s="17">
        <f t="shared" si="7"/>
        <v>0</v>
      </c>
      <c r="H267" s="70"/>
      <c r="I267" s="168"/>
      <c r="J267" s="75"/>
      <c r="K267" s="17">
        <f>фев.23!K267+мар.23!H267-мар.23!G267</f>
        <v>-1467.14</v>
      </c>
      <c r="L267" s="11"/>
    </row>
    <row r="268" spans="1:12">
      <c r="A268" s="138"/>
      <c r="B268" s="113">
        <v>268</v>
      </c>
      <c r="C268" s="69">
        <v>89257</v>
      </c>
      <c r="D268" s="69">
        <v>90199</v>
      </c>
      <c r="E268" s="70">
        <f t="shared" si="6"/>
        <v>942</v>
      </c>
      <c r="F268" s="112">
        <v>4.71</v>
      </c>
      <c r="G268" s="17">
        <f t="shared" si="7"/>
        <v>4436.82</v>
      </c>
      <c r="H268" s="70"/>
      <c r="I268" s="168"/>
      <c r="J268" s="75"/>
      <c r="K268" s="17">
        <f>фев.23!K268+мар.23!H268-мар.23!G268</f>
        <v>-823.57999999999902</v>
      </c>
      <c r="L268" s="11"/>
    </row>
    <row r="269" spans="1:12">
      <c r="A269" s="138"/>
      <c r="B269" s="113">
        <v>269</v>
      </c>
      <c r="C269" s="69">
        <v>124</v>
      </c>
      <c r="D269" s="69">
        <v>124</v>
      </c>
      <c r="E269" s="70">
        <f t="shared" si="6"/>
        <v>0</v>
      </c>
      <c r="F269" s="70">
        <v>6.73</v>
      </c>
      <c r="G269" s="17">
        <f t="shared" si="7"/>
        <v>0</v>
      </c>
      <c r="H269" s="70"/>
      <c r="I269" s="168"/>
      <c r="J269" s="75"/>
      <c r="K269" s="17">
        <f>фев.23!K269+мар.23!H269-мар.23!G269</f>
        <v>0</v>
      </c>
      <c r="L269" s="11"/>
    </row>
    <row r="270" spans="1:12">
      <c r="A270" s="138"/>
      <c r="B270" s="113">
        <v>270</v>
      </c>
      <c r="C270" s="69">
        <v>6851</v>
      </c>
      <c r="D270" s="69">
        <v>7190</v>
      </c>
      <c r="E270" s="70">
        <f t="shared" ref="E270:E334" si="8">D270-C270</f>
        <v>339</v>
      </c>
      <c r="F270" s="70">
        <v>6.73</v>
      </c>
      <c r="G270" s="17">
        <f t="shared" ref="G270:G334" si="9">F270*E270</f>
        <v>2281.4700000000003</v>
      </c>
      <c r="H270" s="70"/>
      <c r="I270" s="168"/>
      <c r="J270" s="75"/>
      <c r="K270" s="17">
        <f>фев.23!K270+мар.23!H270-мар.23!G270</f>
        <v>-27754.52</v>
      </c>
      <c r="L270" s="11"/>
    </row>
    <row r="271" spans="1:12">
      <c r="A271" s="138"/>
      <c r="B271" s="113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17">
        <f>фев.23!K271+мар.23!H271-мар.23!G271</f>
        <v>0</v>
      </c>
      <c r="L271" s="11"/>
    </row>
    <row r="272" spans="1:12">
      <c r="A272" s="138"/>
      <c r="B272" s="113">
        <v>273</v>
      </c>
      <c r="C272" s="69">
        <v>13739</v>
      </c>
      <c r="D272" s="69">
        <v>15471</v>
      </c>
      <c r="E272" s="70">
        <f t="shared" si="8"/>
        <v>1732</v>
      </c>
      <c r="F272" s="70">
        <v>6.73</v>
      </c>
      <c r="G272" s="17">
        <f t="shared" si="9"/>
        <v>11656.36</v>
      </c>
      <c r="H272" s="70"/>
      <c r="I272" s="168"/>
      <c r="J272" s="75"/>
      <c r="K272" s="17">
        <f>фев.23!K272+мар.23!H272-мар.23!G272</f>
        <v>-49075.16</v>
      </c>
      <c r="L272" s="11"/>
    </row>
    <row r="273" spans="1:12">
      <c r="A273" s="138"/>
      <c r="B273" s="113">
        <v>274</v>
      </c>
      <c r="C273" s="69">
        <v>53682</v>
      </c>
      <c r="D273" s="69">
        <v>56830</v>
      </c>
      <c r="E273" s="70">
        <f t="shared" si="8"/>
        <v>3148</v>
      </c>
      <c r="F273" s="112">
        <v>4.71</v>
      </c>
      <c r="G273" s="17">
        <f t="shared" si="9"/>
        <v>14827.08</v>
      </c>
      <c r="H273" s="70"/>
      <c r="I273" s="168"/>
      <c r="J273" s="75"/>
      <c r="K273" s="17">
        <f>фев.23!K273+мар.23!H273-мар.23!G273</f>
        <v>-9245.73</v>
      </c>
      <c r="L273" s="11"/>
    </row>
    <row r="274" spans="1:12">
      <c r="A274" s="138"/>
      <c r="B274" s="113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1000</v>
      </c>
      <c r="I274" s="168">
        <v>155090</v>
      </c>
      <c r="J274" s="75">
        <v>44995</v>
      </c>
      <c r="K274" s="17">
        <f>фев.23!K274+мар.23!H274-мар.23!G274</f>
        <v>3500</v>
      </c>
      <c r="L274" s="11"/>
    </row>
    <row r="275" spans="1:12">
      <c r="A275" s="138"/>
      <c r="B275" s="113">
        <v>276</v>
      </c>
      <c r="C275" s="69">
        <v>78804</v>
      </c>
      <c r="D275" s="69">
        <v>80688</v>
      </c>
      <c r="E275" s="70">
        <f t="shared" si="8"/>
        <v>1884</v>
      </c>
      <c r="F275" s="112">
        <v>4.71</v>
      </c>
      <c r="G275" s="17">
        <f t="shared" si="9"/>
        <v>8873.64</v>
      </c>
      <c r="H275" s="70">
        <v>70000</v>
      </c>
      <c r="I275" s="174" t="s">
        <v>83</v>
      </c>
      <c r="J275" s="75" t="s">
        <v>84</v>
      </c>
      <c r="K275" s="17">
        <f>фев.23!K275+мар.23!H275-мар.23!G275</f>
        <v>44485.93</v>
      </c>
      <c r="L275" s="11"/>
    </row>
    <row r="276" spans="1:12">
      <c r="A276" s="138"/>
      <c r="B276" s="113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17">
        <f>фев.23!K276+мар.23!H276-мар.23!G276</f>
        <v>0</v>
      </c>
      <c r="L276" s="11"/>
    </row>
    <row r="277" spans="1:12">
      <c r="A277" s="138"/>
      <c r="B277" s="113">
        <v>278</v>
      </c>
      <c r="C277" s="69">
        <v>27540</v>
      </c>
      <c r="D277" s="69">
        <v>27913</v>
      </c>
      <c r="E277" s="70">
        <f t="shared" si="8"/>
        <v>373</v>
      </c>
      <c r="F277" s="70">
        <v>6.73</v>
      </c>
      <c r="G277" s="17">
        <f t="shared" si="9"/>
        <v>2510.29</v>
      </c>
      <c r="H277" s="70"/>
      <c r="I277" s="168"/>
      <c r="J277" s="75"/>
      <c r="K277" s="17">
        <f>фев.23!K277+мар.23!H277-мар.23!G277</f>
        <v>-1152.0100000000002</v>
      </c>
      <c r="L277" s="11"/>
    </row>
    <row r="278" spans="1:12">
      <c r="A278" s="138"/>
      <c r="B278" s="129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7">
        <f t="shared" si="9"/>
        <v>0</v>
      </c>
      <c r="H278" s="70"/>
      <c r="I278" s="168"/>
      <c r="J278" s="75"/>
      <c r="K278" s="17">
        <f>фев.23!K278+мар.23!H278-мар.23!G278</f>
        <v>-195.17000000000002</v>
      </c>
      <c r="L278" s="11"/>
    </row>
    <row r="279" spans="1:12">
      <c r="A279" s="138"/>
      <c r="B279" s="113" t="s">
        <v>29</v>
      </c>
      <c r="C279" s="69">
        <v>44209</v>
      </c>
      <c r="D279" s="69">
        <v>45391</v>
      </c>
      <c r="E279" s="70">
        <f t="shared" si="8"/>
        <v>1182</v>
      </c>
      <c r="F279" s="112">
        <v>4.71</v>
      </c>
      <c r="G279" s="17">
        <f t="shared" si="9"/>
        <v>5567.22</v>
      </c>
      <c r="H279" s="70"/>
      <c r="I279" s="168"/>
      <c r="J279" s="75"/>
      <c r="K279" s="17">
        <f>фев.23!K279+мар.23!H279-мар.23!G279</f>
        <v>-10884.810000000001</v>
      </c>
      <c r="L279" s="11"/>
    </row>
    <row r="280" spans="1:12" s="65" customFormat="1">
      <c r="A280" s="172"/>
      <c r="B280" s="171">
        <v>280</v>
      </c>
      <c r="C280" s="69">
        <v>5540</v>
      </c>
      <c r="D280" s="69">
        <v>7625</v>
      </c>
      <c r="E280" s="70">
        <f t="shared" si="8"/>
        <v>2085</v>
      </c>
      <c r="F280" s="71">
        <v>6.73</v>
      </c>
      <c r="G280" s="70">
        <f t="shared" si="9"/>
        <v>14032.050000000001</v>
      </c>
      <c r="H280" s="70"/>
      <c r="I280" s="171"/>
      <c r="J280" s="75"/>
      <c r="K280" s="70">
        <f>фев.23!K280+мар.23!H280-мар.23!G280</f>
        <v>-43879.600000000006</v>
      </c>
      <c r="L280" s="67"/>
    </row>
    <row r="281" spans="1:12">
      <c r="A281" s="138"/>
      <c r="B281" s="113">
        <v>281</v>
      </c>
      <c r="C281" s="69">
        <v>19528</v>
      </c>
      <c r="D281" s="69">
        <v>20130</v>
      </c>
      <c r="E281" s="70">
        <f t="shared" si="8"/>
        <v>602</v>
      </c>
      <c r="F281" s="70">
        <v>6.73</v>
      </c>
      <c r="G281" s="17">
        <f t="shared" si="9"/>
        <v>4051.46</v>
      </c>
      <c r="H281" s="70">
        <v>5000</v>
      </c>
      <c r="I281" s="168">
        <v>44941</v>
      </c>
      <c r="J281" s="75">
        <v>44991</v>
      </c>
      <c r="K281" s="17">
        <f>фев.23!K281+мар.23!H281-мар.23!G281</f>
        <v>-1272.7500000000005</v>
      </c>
      <c r="L281" s="11"/>
    </row>
    <row r="282" spans="1:12">
      <c r="A282" s="138"/>
      <c r="B282" s="113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17">
        <f>фев.23!K282+мар.23!H282-мар.23!G282</f>
        <v>0</v>
      </c>
      <c r="L282" s="11"/>
    </row>
    <row r="283" spans="1:12">
      <c r="A283" s="138"/>
      <c r="B283" s="113">
        <v>283</v>
      </c>
      <c r="C283" s="69">
        <v>3360</v>
      </c>
      <c r="D283" s="69">
        <v>3360</v>
      </c>
      <c r="E283" s="70">
        <f t="shared" si="8"/>
        <v>0</v>
      </c>
      <c r="F283" s="70">
        <v>6.73</v>
      </c>
      <c r="G283" s="17">
        <f t="shared" si="9"/>
        <v>0</v>
      </c>
      <c r="H283" s="70"/>
      <c r="I283" s="168"/>
      <c r="J283" s="75"/>
      <c r="K283" s="17">
        <f>фев.23!K283+мар.23!H283-мар.23!G283</f>
        <v>-13.46</v>
      </c>
      <c r="L283" s="11"/>
    </row>
    <row r="284" spans="1:12">
      <c r="A284" s="138"/>
      <c r="B284" s="113">
        <v>284</v>
      </c>
      <c r="C284" s="69">
        <v>4456</v>
      </c>
      <c r="D284" s="69">
        <v>4456</v>
      </c>
      <c r="E284" s="70">
        <f t="shared" si="8"/>
        <v>0</v>
      </c>
      <c r="F284" s="70">
        <v>6.73</v>
      </c>
      <c r="G284" s="17">
        <f t="shared" si="9"/>
        <v>0</v>
      </c>
      <c r="H284" s="70"/>
      <c r="I284" s="168"/>
      <c r="J284" s="75"/>
      <c r="K284" s="17">
        <f>фев.23!K284+мар.23!H284-мар.23!G284</f>
        <v>0</v>
      </c>
      <c r="L284" s="11"/>
    </row>
    <row r="285" spans="1:12">
      <c r="A285" s="138"/>
      <c r="B285" s="113">
        <v>285</v>
      </c>
      <c r="C285" s="69">
        <v>78895</v>
      </c>
      <c r="D285" s="69">
        <v>79579</v>
      </c>
      <c r="E285" s="70">
        <f t="shared" si="8"/>
        <v>684</v>
      </c>
      <c r="F285" s="70">
        <v>6.73</v>
      </c>
      <c r="G285" s="17">
        <f t="shared" si="9"/>
        <v>4603.3200000000006</v>
      </c>
      <c r="H285" s="70">
        <v>5000</v>
      </c>
      <c r="I285" s="168">
        <v>651364</v>
      </c>
      <c r="J285" s="75">
        <v>44991</v>
      </c>
      <c r="K285" s="17">
        <f>фев.23!K285+мар.23!H285-мар.23!G285</f>
        <v>-20356.850000000006</v>
      </c>
      <c r="L285" s="11"/>
    </row>
    <row r="286" spans="1:12">
      <c r="A286" s="138"/>
      <c r="B286" s="113">
        <v>286</v>
      </c>
      <c r="C286" s="69">
        <v>89895</v>
      </c>
      <c r="D286" s="69">
        <v>91765</v>
      </c>
      <c r="E286" s="70">
        <f t="shared" si="8"/>
        <v>1870</v>
      </c>
      <c r="F286" s="112">
        <v>4.71</v>
      </c>
      <c r="G286" s="17">
        <f t="shared" si="9"/>
        <v>8807.7000000000007</v>
      </c>
      <c r="H286" s="70">
        <v>6589.29</v>
      </c>
      <c r="I286" s="168">
        <v>43130</v>
      </c>
      <c r="J286" s="75">
        <v>44991</v>
      </c>
      <c r="K286" s="17">
        <f>фев.23!K286+мар.23!H286-мар.23!G286</f>
        <v>-8807.7000000000007</v>
      </c>
      <c r="L286" s="11"/>
    </row>
    <row r="287" spans="1:12">
      <c r="A287" s="138"/>
      <c r="B287" s="113">
        <v>287</v>
      </c>
      <c r="C287" s="69">
        <v>28451</v>
      </c>
      <c r="D287" s="69">
        <v>29608</v>
      </c>
      <c r="E287" s="70">
        <f t="shared" si="8"/>
        <v>1157</v>
      </c>
      <c r="F287" s="70">
        <v>6.73</v>
      </c>
      <c r="G287" s="17">
        <f t="shared" si="9"/>
        <v>7786.6100000000006</v>
      </c>
      <c r="H287" s="70">
        <v>7000</v>
      </c>
      <c r="I287" s="168">
        <v>521738</v>
      </c>
      <c r="J287" s="75">
        <v>44991</v>
      </c>
      <c r="K287" s="17">
        <f>фев.23!K287+мар.23!H287-мар.23!G287</f>
        <v>-7008.6800000000021</v>
      </c>
      <c r="L287" s="11"/>
    </row>
    <row r="288" spans="1:12" s="6" customFormat="1">
      <c r="A288" s="138"/>
      <c r="B288" s="113">
        <v>288</v>
      </c>
      <c r="C288" s="69">
        <v>48337</v>
      </c>
      <c r="D288" s="69">
        <v>49191</v>
      </c>
      <c r="E288" s="70">
        <f t="shared" si="8"/>
        <v>854</v>
      </c>
      <c r="F288" s="70">
        <v>6.73</v>
      </c>
      <c r="G288" s="28">
        <f t="shared" si="9"/>
        <v>5747.42</v>
      </c>
      <c r="H288" s="70">
        <v>6000</v>
      </c>
      <c r="I288" s="168">
        <v>943425.88558999996</v>
      </c>
      <c r="J288" s="75" t="s">
        <v>85</v>
      </c>
      <c r="K288" s="28">
        <f>фев.23!K288+мар.23!H288-мар.23!G288</f>
        <v>-2293.3300000000008</v>
      </c>
      <c r="L288" s="11"/>
    </row>
    <row r="289" spans="1:12" s="6" customFormat="1">
      <c r="A289" s="138"/>
      <c r="B289" s="113">
        <v>289</v>
      </c>
      <c r="C289" s="69">
        <v>3151</v>
      </c>
      <c r="D289" s="69">
        <v>3185</v>
      </c>
      <c r="E289" s="70">
        <f t="shared" si="8"/>
        <v>34</v>
      </c>
      <c r="F289" s="70">
        <v>6.73</v>
      </c>
      <c r="G289" s="17">
        <f t="shared" si="9"/>
        <v>228.82000000000002</v>
      </c>
      <c r="H289" s="70"/>
      <c r="I289" s="168"/>
      <c r="J289" s="75"/>
      <c r="K289" s="17">
        <f>фев.23!K289+мар.23!H289-мар.23!G289</f>
        <v>-612.43000000000006</v>
      </c>
      <c r="L289" s="11"/>
    </row>
    <row r="290" spans="1:12">
      <c r="A290" s="138"/>
      <c r="B290" s="113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17">
        <f>фев.23!K290+мар.23!H290-мар.23!G290</f>
        <v>0</v>
      </c>
      <c r="L290" s="11"/>
    </row>
    <row r="291" spans="1:12">
      <c r="A291" s="138"/>
      <c r="B291" s="113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17">
        <f>фев.23!K291+мар.23!H291-мар.23!G291</f>
        <v>0</v>
      </c>
      <c r="L291" s="11"/>
    </row>
    <row r="292" spans="1:12">
      <c r="A292" s="138"/>
      <c r="B292" s="113">
        <v>292</v>
      </c>
      <c r="C292" s="69">
        <v>17924</v>
      </c>
      <c r="D292" s="69">
        <v>17966</v>
      </c>
      <c r="E292" s="70">
        <f t="shared" si="8"/>
        <v>42</v>
      </c>
      <c r="F292" s="112">
        <v>4.71</v>
      </c>
      <c r="G292" s="17">
        <f t="shared" si="9"/>
        <v>197.82</v>
      </c>
      <c r="H292" s="70"/>
      <c r="I292" s="168"/>
      <c r="J292" s="75"/>
      <c r="K292" s="17">
        <f>фев.23!K292+мар.23!H292-мар.23!G292</f>
        <v>-494.55</v>
      </c>
      <c r="L292" s="11"/>
    </row>
    <row r="293" spans="1:12">
      <c r="A293" s="138"/>
      <c r="B293" s="113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17">
        <f>фев.23!K293+мар.23!H293-мар.23!G293</f>
        <v>0</v>
      </c>
      <c r="L293" s="11"/>
    </row>
    <row r="294" spans="1:12">
      <c r="A294" s="138"/>
      <c r="B294" s="113">
        <v>294</v>
      </c>
      <c r="C294" s="69">
        <v>42371</v>
      </c>
      <c r="D294" s="69">
        <v>43409</v>
      </c>
      <c r="E294" s="70">
        <f t="shared" si="8"/>
        <v>1038</v>
      </c>
      <c r="F294" s="70">
        <v>6.73</v>
      </c>
      <c r="G294" s="17">
        <f t="shared" si="9"/>
        <v>6985.7400000000007</v>
      </c>
      <c r="H294" s="70"/>
      <c r="I294" s="168"/>
      <c r="J294" s="75"/>
      <c r="K294" s="17">
        <f>фев.23!K294+мар.23!H294-мар.23!G294</f>
        <v>-9275.4300000000021</v>
      </c>
      <c r="L294" s="11"/>
    </row>
    <row r="295" spans="1:12">
      <c r="A295" s="138"/>
      <c r="B295" s="113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17">
        <f>фев.23!K295+мар.23!H295-мар.23!G295</f>
        <v>0</v>
      </c>
      <c r="L295" s="11"/>
    </row>
    <row r="296" spans="1:12">
      <c r="A296" s="138"/>
      <c r="B296" s="113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17">
        <f>фев.23!K296+мар.23!H296-мар.23!G296</f>
        <v>0</v>
      </c>
      <c r="L296" s="11"/>
    </row>
    <row r="297" spans="1:12">
      <c r="A297" s="138"/>
      <c r="B297" s="113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17">
        <f>фев.23!K297+мар.23!H297-мар.23!G297</f>
        <v>0</v>
      </c>
      <c r="L297" s="11"/>
    </row>
    <row r="298" spans="1:12">
      <c r="A298" s="138"/>
      <c r="B298" s="113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17">
        <f>фев.23!K298+мар.23!H298-мар.23!G298</f>
        <v>0</v>
      </c>
      <c r="L298" s="11"/>
    </row>
    <row r="299" spans="1:12">
      <c r="A299" s="138"/>
      <c r="B299" s="113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17">
        <f>фев.23!K299+мар.23!H299-мар.23!G299</f>
        <v>0</v>
      </c>
      <c r="L299" s="11"/>
    </row>
    <row r="300" spans="1:12">
      <c r="A300" s="138"/>
      <c r="B300" s="113">
        <v>300</v>
      </c>
      <c r="C300" s="69">
        <v>2925</v>
      </c>
      <c r="D300" s="69">
        <v>2925</v>
      </c>
      <c r="E300" s="70">
        <f t="shared" si="8"/>
        <v>0</v>
      </c>
      <c r="F300" s="70">
        <v>6.73</v>
      </c>
      <c r="G300" s="17">
        <f t="shared" si="9"/>
        <v>0</v>
      </c>
      <c r="H300" s="70"/>
      <c r="I300" s="168"/>
      <c r="J300" s="75"/>
      <c r="K300" s="17">
        <f>фев.23!K300+мар.23!H300-мар.23!G300</f>
        <v>0</v>
      </c>
      <c r="L300" s="11"/>
    </row>
    <row r="301" spans="1:12">
      <c r="A301" s="138"/>
      <c r="B301" s="113">
        <v>301</v>
      </c>
      <c r="C301" s="69">
        <v>32063</v>
      </c>
      <c r="D301" s="69">
        <v>35433</v>
      </c>
      <c r="E301" s="70">
        <f t="shared" si="8"/>
        <v>3370</v>
      </c>
      <c r="F301" s="70">
        <v>6.73</v>
      </c>
      <c r="G301" s="17">
        <f t="shared" si="9"/>
        <v>22680.100000000002</v>
      </c>
      <c r="H301" s="70"/>
      <c r="I301" s="168"/>
      <c r="J301" s="75"/>
      <c r="K301" s="17">
        <f>фев.23!K301+мар.23!H301-мар.23!G301</f>
        <v>-62032.750000000015</v>
      </c>
      <c r="L301" s="11"/>
    </row>
    <row r="302" spans="1:12">
      <c r="A302" s="138"/>
      <c r="B302" s="113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17">
        <f>фев.23!K302+мар.23!H302-мар.23!G302</f>
        <v>0</v>
      </c>
      <c r="L302" s="11"/>
    </row>
    <row r="303" spans="1:12">
      <c r="A303" s="138"/>
      <c r="B303" s="113">
        <v>303</v>
      </c>
      <c r="C303" s="69">
        <v>33479</v>
      </c>
      <c r="D303" s="69">
        <v>34450</v>
      </c>
      <c r="E303" s="70">
        <f t="shared" si="8"/>
        <v>971</v>
      </c>
      <c r="F303" s="70">
        <v>6.73</v>
      </c>
      <c r="G303" s="17">
        <f t="shared" si="9"/>
        <v>6534.8300000000008</v>
      </c>
      <c r="H303" s="70">
        <v>5000</v>
      </c>
      <c r="I303" s="168">
        <v>778378</v>
      </c>
      <c r="J303" s="75">
        <v>44992</v>
      </c>
      <c r="K303" s="17">
        <f>фев.23!K303+мар.23!H303-мар.23!G303</f>
        <v>-2343.6000000000022</v>
      </c>
      <c r="L303" s="11"/>
    </row>
    <row r="304" spans="1:12">
      <c r="A304" s="138"/>
      <c r="B304" s="113">
        <v>304</v>
      </c>
      <c r="C304" s="69">
        <v>23958</v>
      </c>
      <c r="D304" s="69">
        <v>24094</v>
      </c>
      <c r="E304" s="70">
        <f t="shared" si="8"/>
        <v>136</v>
      </c>
      <c r="F304" s="70">
        <v>6.73</v>
      </c>
      <c r="G304" s="17">
        <f t="shared" si="9"/>
        <v>915.28000000000009</v>
      </c>
      <c r="H304" s="70"/>
      <c r="I304" s="168"/>
      <c r="J304" s="75"/>
      <c r="K304" s="17">
        <f>фев.23!K304+мар.23!H304-мар.23!G304</f>
        <v>-1406.5700000000002</v>
      </c>
      <c r="L304" s="11"/>
    </row>
    <row r="305" spans="1:12">
      <c r="A305" s="140"/>
      <c r="B305" s="113">
        <v>305</v>
      </c>
      <c r="C305" s="69">
        <v>1333</v>
      </c>
      <c r="D305" s="69">
        <v>1333</v>
      </c>
      <c r="E305" s="70">
        <f t="shared" si="8"/>
        <v>0</v>
      </c>
      <c r="F305" s="70">
        <v>6.73</v>
      </c>
      <c r="G305" s="17">
        <f t="shared" si="9"/>
        <v>0</v>
      </c>
      <c r="H305" s="70">
        <v>80.760000000000005</v>
      </c>
      <c r="I305" s="168">
        <v>129911</v>
      </c>
      <c r="J305" s="75">
        <v>44998</v>
      </c>
      <c r="K305" s="17">
        <f>фев.23!K305+мар.23!H305-мар.23!G305</f>
        <v>-1.4210854715202004E-14</v>
      </c>
      <c r="L305" s="11"/>
    </row>
    <row r="306" spans="1:12">
      <c r="A306" s="138"/>
      <c r="B306" s="113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17">
        <f>фев.23!K306+мар.23!H306-мар.23!G306</f>
        <v>0</v>
      </c>
      <c r="L306" s="11"/>
    </row>
    <row r="307" spans="1:12">
      <c r="A307" s="138"/>
      <c r="B307" s="113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17">
        <f>фев.23!K307+мар.23!H307-мар.23!G307</f>
        <v>0</v>
      </c>
      <c r="L307" s="11"/>
    </row>
    <row r="308" spans="1:12">
      <c r="A308" s="138"/>
      <c r="B308" s="113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17">
        <f>фев.23!K308+мар.23!H308-мар.23!G308</f>
        <v>0</v>
      </c>
      <c r="L308" s="11"/>
    </row>
    <row r="309" spans="1:12">
      <c r="A309" s="138"/>
      <c r="B309" s="113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17">
        <f>фев.23!K309+мар.23!H309-мар.23!G309</f>
        <v>0</v>
      </c>
      <c r="L309" s="11"/>
    </row>
    <row r="310" spans="1:12">
      <c r="A310" s="138"/>
      <c r="B310" s="113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17">
        <f>фев.23!K310+мар.23!H310-мар.23!G310</f>
        <v>0</v>
      </c>
      <c r="L310" s="11"/>
    </row>
    <row r="311" spans="1:12">
      <c r="A311" s="138"/>
      <c r="B311" s="113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17">
        <f>фев.23!K311+мар.23!H311-мар.23!G311</f>
        <v>0</v>
      </c>
      <c r="L311" s="11"/>
    </row>
    <row r="312" spans="1:12">
      <c r="A312" s="138"/>
      <c r="B312" s="113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17">
        <f>фев.23!K312+мар.23!H312-мар.23!G312</f>
        <v>0</v>
      </c>
      <c r="L312" s="11"/>
    </row>
    <row r="313" spans="1:12">
      <c r="A313" s="138"/>
      <c r="B313" s="113">
        <v>313</v>
      </c>
      <c r="C313" s="69">
        <v>5547</v>
      </c>
      <c r="D313" s="69">
        <v>6537</v>
      </c>
      <c r="E313" s="70">
        <f t="shared" si="8"/>
        <v>990</v>
      </c>
      <c r="F313" s="70">
        <v>6.73</v>
      </c>
      <c r="G313" s="17">
        <f t="shared" si="9"/>
        <v>6662.7000000000007</v>
      </c>
      <c r="H313" s="70"/>
      <c r="I313" s="168"/>
      <c r="J313" s="75"/>
      <c r="K313" s="17">
        <f>фев.23!K313+мар.23!H313-мар.23!G313</f>
        <v>-19093.010000000002</v>
      </c>
      <c r="L313" s="11"/>
    </row>
    <row r="314" spans="1:12">
      <c r="A314" s="138"/>
      <c r="B314" s="113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17">
        <f>фев.23!K314+мар.23!H314-мар.23!G314</f>
        <v>0</v>
      </c>
      <c r="L314" s="11"/>
    </row>
    <row r="315" spans="1:12">
      <c r="A315" s="138"/>
      <c r="B315" s="113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17">
        <f>фев.23!K315+мар.23!H315-мар.23!G315</f>
        <v>0</v>
      </c>
      <c r="L315" s="11"/>
    </row>
    <row r="316" spans="1:12">
      <c r="A316" s="111"/>
      <c r="B316" s="113">
        <v>316</v>
      </c>
      <c r="C316" s="69">
        <v>39616</v>
      </c>
      <c r="D316" s="69">
        <v>41055</v>
      </c>
      <c r="E316" s="70">
        <f t="shared" si="8"/>
        <v>1439</v>
      </c>
      <c r="F316" s="112">
        <v>4.71</v>
      </c>
      <c r="G316" s="17">
        <f t="shared" si="9"/>
        <v>6777.69</v>
      </c>
      <c r="H316" s="70">
        <v>5000</v>
      </c>
      <c r="I316" s="168">
        <v>293004</v>
      </c>
      <c r="J316" s="75">
        <v>44994</v>
      </c>
      <c r="K316" s="17">
        <f>фев.23!K316+мар.23!H316-мар.23!G316</f>
        <v>-993.94999999999982</v>
      </c>
      <c r="L316" s="11"/>
    </row>
    <row r="317" spans="1:12">
      <c r="A317" s="138"/>
      <c r="B317" s="113">
        <v>317</v>
      </c>
      <c r="C317" s="69">
        <v>6178</v>
      </c>
      <c r="D317" s="69">
        <v>6699</v>
      </c>
      <c r="E317" s="70">
        <f t="shared" si="8"/>
        <v>521</v>
      </c>
      <c r="F317" s="70">
        <v>6.73</v>
      </c>
      <c r="G317" s="17">
        <f t="shared" si="9"/>
        <v>3506.3300000000004</v>
      </c>
      <c r="H317" s="70">
        <v>2500</v>
      </c>
      <c r="I317" s="168">
        <v>159443</v>
      </c>
      <c r="J317" s="75">
        <v>44992</v>
      </c>
      <c r="K317" s="17">
        <f>фев.23!K317+мар.23!H317-мар.23!G317</f>
        <v>-830.71000000000095</v>
      </c>
      <c r="L317" s="11"/>
    </row>
    <row r="318" spans="1:12">
      <c r="A318" s="138"/>
      <c r="B318" s="113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17">
        <f>фев.23!K318+мар.23!H318-мар.23!G318</f>
        <v>0</v>
      </c>
      <c r="L318" s="11"/>
    </row>
    <row r="319" spans="1:12">
      <c r="A319" s="138"/>
      <c r="B319" s="113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17">
        <f>фев.23!K319+мар.23!H319-мар.23!G319</f>
        <v>0</v>
      </c>
      <c r="L319" s="11"/>
    </row>
    <row r="320" spans="1:12">
      <c r="A320" s="138"/>
      <c r="B320" s="113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17">
        <f>фев.23!K320+мар.23!H320-мар.23!G320</f>
        <v>0</v>
      </c>
      <c r="L320" s="11"/>
    </row>
    <row r="321" spans="1:12">
      <c r="A321" s="138"/>
      <c r="B321" s="113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17">
        <f>фев.23!K321+мар.23!H321-мар.23!G321</f>
        <v>0</v>
      </c>
      <c r="L321" s="11"/>
    </row>
    <row r="322" spans="1:12">
      <c r="A322" s="138"/>
      <c r="B322" s="113">
        <v>322</v>
      </c>
      <c r="C322" s="69">
        <v>25098</v>
      </c>
      <c r="D322" s="69">
        <v>26300</v>
      </c>
      <c r="E322" s="70">
        <f t="shared" si="8"/>
        <v>1202</v>
      </c>
      <c r="F322" s="70">
        <v>6.73</v>
      </c>
      <c r="G322" s="17">
        <f t="shared" si="9"/>
        <v>8089.4600000000009</v>
      </c>
      <c r="H322" s="70"/>
      <c r="I322" s="168"/>
      <c r="J322" s="75"/>
      <c r="K322" s="17">
        <f>фев.23!K322+мар.23!H322-мар.23!G322</f>
        <v>-14066.480000000003</v>
      </c>
      <c r="L322" s="11"/>
    </row>
    <row r="323" spans="1:12">
      <c r="A323" s="138"/>
      <c r="B323" s="113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17">
        <f>фев.23!K323+мар.23!H323-мар.23!G323</f>
        <v>0</v>
      </c>
      <c r="L323" s="11"/>
    </row>
    <row r="324" spans="1:12">
      <c r="A324" s="138"/>
      <c r="B324" s="113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/>
      <c r="I324" s="168"/>
      <c r="J324" s="75"/>
      <c r="K324" s="17">
        <f>фев.23!K324+мар.23!H324-мар.23!G324</f>
        <v>3674.82</v>
      </c>
      <c r="L324" s="11"/>
    </row>
    <row r="325" spans="1:12">
      <c r="A325" s="138"/>
      <c r="B325" s="113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17">
        <f>фев.23!K325+мар.23!H325-мар.23!G325</f>
        <v>0</v>
      </c>
      <c r="L325" s="11"/>
    </row>
    <row r="326" spans="1:12">
      <c r="A326" s="138"/>
      <c r="B326" s="113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17">
        <f>фев.23!K326+мар.23!H326-мар.23!G326</f>
        <v>0</v>
      </c>
      <c r="L326" s="11"/>
    </row>
    <row r="327" spans="1:12">
      <c r="A327" s="138"/>
      <c r="B327" s="113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17">
        <f>фев.23!K327+мар.23!H327-мар.23!G327</f>
        <v>0</v>
      </c>
      <c r="L327" s="11"/>
    </row>
    <row r="328" spans="1:12">
      <c r="A328" s="138"/>
      <c r="B328" s="113">
        <v>328</v>
      </c>
      <c r="C328" s="69">
        <v>7242</v>
      </c>
      <c r="D328" s="69">
        <v>8280</v>
      </c>
      <c r="E328" s="70">
        <f t="shared" si="8"/>
        <v>1038</v>
      </c>
      <c r="F328" s="70">
        <v>6.73</v>
      </c>
      <c r="G328" s="17">
        <f t="shared" si="9"/>
        <v>6985.7400000000007</v>
      </c>
      <c r="H328" s="70"/>
      <c r="I328" s="168"/>
      <c r="J328" s="75"/>
      <c r="K328" s="17">
        <f>фев.23!K328+мар.23!H328-мар.23!G328</f>
        <v>-8251.760000000002</v>
      </c>
      <c r="L328" s="11"/>
    </row>
    <row r="329" spans="1:12">
      <c r="A329" s="138"/>
      <c r="B329" s="113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17">
        <f>фев.23!K329+мар.23!H329-мар.23!G329</f>
        <v>0</v>
      </c>
      <c r="L329" s="11"/>
    </row>
    <row r="330" spans="1:12">
      <c r="A330" s="138"/>
      <c r="B330" s="113">
        <v>330</v>
      </c>
      <c r="C330" s="69">
        <v>5217</v>
      </c>
      <c r="D330" s="69">
        <v>5249</v>
      </c>
      <c r="E330" s="70">
        <f t="shared" si="8"/>
        <v>32</v>
      </c>
      <c r="F330" s="70">
        <v>6.73</v>
      </c>
      <c r="G330" s="17">
        <f t="shared" si="9"/>
        <v>215.36</v>
      </c>
      <c r="H330" s="70">
        <v>134.6</v>
      </c>
      <c r="I330" s="168">
        <v>14198</v>
      </c>
      <c r="J330" s="75">
        <v>44994</v>
      </c>
      <c r="K330" s="17">
        <f>фев.23!K330+мар.23!H330-мар.23!G330</f>
        <v>-263.62</v>
      </c>
      <c r="L330" s="11"/>
    </row>
    <row r="331" spans="1:12">
      <c r="A331" s="138"/>
      <c r="B331" s="113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17">
        <f>фев.23!K331+мар.23!H331-мар.23!G331</f>
        <v>0</v>
      </c>
      <c r="L331" s="11"/>
    </row>
    <row r="332" spans="1:12">
      <c r="A332" s="138"/>
      <c r="B332" s="128">
        <v>332</v>
      </c>
      <c r="C332" s="69"/>
      <c r="D332" s="69"/>
      <c r="E332" s="70">
        <f t="shared" si="8"/>
        <v>0</v>
      </c>
      <c r="F332" s="70">
        <v>6.73</v>
      </c>
      <c r="G332" s="17">
        <f t="shared" si="9"/>
        <v>0</v>
      </c>
      <c r="H332" s="70"/>
      <c r="I332" s="168"/>
      <c r="J332" s="75"/>
      <c r="K332" s="17">
        <f>фев.23!K332+мар.23!H332-мар.23!G332</f>
        <v>0</v>
      </c>
      <c r="L332" s="159"/>
    </row>
    <row r="333" spans="1:12">
      <c r="A333" s="138"/>
      <c r="B333" s="113">
        <v>333</v>
      </c>
      <c r="C333" s="69"/>
      <c r="D333" s="69"/>
      <c r="E333" s="70">
        <f t="shared" si="8"/>
        <v>0</v>
      </c>
      <c r="F333" s="70">
        <v>6.73</v>
      </c>
      <c r="G333" s="17">
        <f t="shared" si="9"/>
        <v>0</v>
      </c>
      <c r="H333" s="70"/>
      <c r="I333" s="168"/>
      <c r="J333" s="75"/>
      <c r="K333" s="17">
        <f>фев.23!K333+мар.23!H333-мар.23!G333</f>
        <v>0</v>
      </c>
      <c r="L333" s="159"/>
    </row>
    <row r="334" spans="1:12">
      <c r="A334" s="138"/>
      <c r="B334" s="128">
        <v>334</v>
      </c>
      <c r="C334" s="69"/>
      <c r="D334" s="69"/>
      <c r="E334" s="70">
        <f t="shared" si="8"/>
        <v>0</v>
      </c>
      <c r="F334" s="70">
        <v>6.73</v>
      </c>
      <c r="G334" s="70">
        <f t="shared" si="9"/>
        <v>0</v>
      </c>
      <c r="H334" s="70"/>
      <c r="I334" s="168"/>
      <c r="J334" s="75"/>
      <c r="K334" s="70">
        <f>фев.23!K334+мар.23!H334-мар.23!G334</f>
        <v>0</v>
      </c>
      <c r="L334" s="11"/>
    </row>
    <row r="335" spans="1:12">
      <c r="A335" s="138"/>
      <c r="B335" s="128">
        <v>335</v>
      </c>
      <c r="C335" s="69">
        <v>3336</v>
      </c>
      <c r="D335" s="69">
        <v>3336</v>
      </c>
      <c r="E335" s="70">
        <f t="shared" ref="E335:E354" si="10">D335-C335</f>
        <v>0</v>
      </c>
      <c r="F335" s="70">
        <v>6.73</v>
      </c>
      <c r="G335" s="70">
        <f t="shared" ref="G335:G354" si="11">F335*E335</f>
        <v>0</v>
      </c>
      <c r="H335" s="70"/>
      <c r="I335" s="168"/>
      <c r="J335" s="75"/>
      <c r="K335" s="70">
        <f>фев.23!K335+мар.23!H335-мар.23!G335</f>
        <v>0</v>
      </c>
      <c r="L335" s="11"/>
    </row>
    <row r="336" spans="1:12">
      <c r="A336" s="138"/>
      <c r="B336" s="113">
        <v>336</v>
      </c>
      <c r="C336" s="69">
        <v>46350</v>
      </c>
      <c r="D336" s="69">
        <v>48077</v>
      </c>
      <c r="E336" s="70">
        <f t="shared" si="10"/>
        <v>1727</v>
      </c>
      <c r="F336" s="112">
        <v>4.71</v>
      </c>
      <c r="G336" s="17">
        <f t="shared" si="11"/>
        <v>8134.17</v>
      </c>
      <c r="H336" s="70">
        <v>5000</v>
      </c>
      <c r="I336" s="168">
        <v>9</v>
      </c>
      <c r="J336" s="75">
        <v>44987</v>
      </c>
      <c r="K336" s="17">
        <f>фев.23!K336+мар.23!H336-мар.23!G336</f>
        <v>-2586.1999999999989</v>
      </c>
      <c r="L336" s="11"/>
    </row>
    <row r="337" spans="1:12">
      <c r="A337" s="138"/>
      <c r="B337" s="113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фев.23!K337+мар.23!H337-мар.23!G337</f>
        <v>0</v>
      </c>
      <c r="L337" s="11"/>
    </row>
    <row r="338" spans="1:12">
      <c r="A338" s="138"/>
      <c r="B338" s="113">
        <v>338</v>
      </c>
      <c r="C338" s="69">
        <v>17920</v>
      </c>
      <c r="D338" s="69">
        <v>18798</v>
      </c>
      <c r="E338" s="70">
        <f t="shared" si="10"/>
        <v>878</v>
      </c>
      <c r="F338" s="70">
        <v>6.73</v>
      </c>
      <c r="G338" s="17">
        <f t="shared" si="11"/>
        <v>5908.9400000000005</v>
      </c>
      <c r="H338" s="70"/>
      <c r="I338" s="168"/>
      <c r="J338" s="75"/>
      <c r="K338" s="17">
        <f>фев.23!K338+мар.23!H338-мар.23!G338</f>
        <v>-5077.9700000000012</v>
      </c>
      <c r="L338" s="11"/>
    </row>
    <row r="339" spans="1:12">
      <c r="A339" s="138"/>
      <c r="B339" s="113">
        <v>339</v>
      </c>
      <c r="C339" s="69">
        <v>9544</v>
      </c>
      <c r="D339" s="69">
        <v>9758</v>
      </c>
      <c r="E339" s="70">
        <f t="shared" si="10"/>
        <v>214</v>
      </c>
      <c r="F339" s="70">
        <v>6.73</v>
      </c>
      <c r="G339" s="17">
        <f t="shared" si="11"/>
        <v>1440.22</v>
      </c>
      <c r="H339" s="70">
        <v>1234</v>
      </c>
      <c r="I339" s="168">
        <v>95587.491949999996</v>
      </c>
      <c r="J339" s="75" t="s">
        <v>80</v>
      </c>
      <c r="K339" s="17">
        <f>фев.23!K339+мар.23!H339-мар.23!G339</f>
        <v>289.88999999999987</v>
      </c>
      <c r="L339" s="11"/>
    </row>
    <row r="340" spans="1:12">
      <c r="A340" s="138"/>
      <c r="B340" s="128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фев.23!K340+мар.23!H340-мар.23!G340</f>
        <v>0</v>
      </c>
      <c r="L340" s="11"/>
    </row>
    <row r="341" spans="1:12">
      <c r="A341" s="138"/>
      <c r="B341" s="113">
        <v>341</v>
      </c>
      <c r="C341" s="69">
        <v>145794</v>
      </c>
      <c r="D341" s="69">
        <v>148709</v>
      </c>
      <c r="E341" s="70">
        <f t="shared" si="10"/>
        <v>2915</v>
      </c>
      <c r="F341" s="112">
        <v>4.71</v>
      </c>
      <c r="G341" s="17">
        <f t="shared" si="11"/>
        <v>13729.65</v>
      </c>
      <c r="H341" s="70">
        <v>25000</v>
      </c>
      <c r="I341" s="168">
        <v>156842</v>
      </c>
      <c r="J341" s="75">
        <v>45006</v>
      </c>
      <c r="K341" s="17">
        <f>фев.23!K341+мар.23!H341-мар.23!G341</f>
        <v>15741.37</v>
      </c>
      <c r="L341" s="11"/>
    </row>
    <row r="342" spans="1:12">
      <c r="A342" s="138"/>
      <c r="B342" s="113">
        <v>342</v>
      </c>
      <c r="C342" s="69">
        <v>55685</v>
      </c>
      <c r="D342" s="69">
        <v>55717</v>
      </c>
      <c r="E342" s="70">
        <f t="shared" si="10"/>
        <v>32</v>
      </c>
      <c r="F342" s="70">
        <v>6.73</v>
      </c>
      <c r="G342" s="17">
        <f t="shared" si="11"/>
        <v>215.36</v>
      </c>
      <c r="H342" s="70"/>
      <c r="I342" s="168"/>
      <c r="J342" s="75"/>
      <c r="K342" s="17">
        <f>фев.23!K342+мар.23!H342-мар.23!G342</f>
        <v>-531.67000000000007</v>
      </c>
      <c r="L342" s="11"/>
    </row>
    <row r="343" spans="1:12">
      <c r="A343" s="138"/>
      <c r="B343" s="113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фев.23!K343+мар.23!H343-мар.23!G343</f>
        <v>0</v>
      </c>
      <c r="L343" s="11"/>
    </row>
    <row r="344" spans="1:12">
      <c r="A344" s="138"/>
      <c r="B344" s="113">
        <v>344</v>
      </c>
      <c r="C344" s="69">
        <v>8276</v>
      </c>
      <c r="D344" s="69">
        <v>8276</v>
      </c>
      <c r="E344" s="70">
        <f t="shared" si="10"/>
        <v>0</v>
      </c>
      <c r="F344" s="70">
        <v>6.73</v>
      </c>
      <c r="G344" s="17">
        <f t="shared" si="11"/>
        <v>0</v>
      </c>
      <c r="H344" s="70"/>
      <c r="I344" s="168"/>
      <c r="J344" s="75"/>
      <c r="K344" s="17">
        <f>фев.23!K344+мар.23!H344-мар.23!G344</f>
        <v>0</v>
      </c>
      <c r="L344" s="11"/>
    </row>
    <row r="345" spans="1:12">
      <c r="A345" s="138"/>
      <c r="B345" s="113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фев.23!K345+мар.23!H345-мар.23!G345</f>
        <v>0</v>
      </c>
      <c r="L345" s="11"/>
    </row>
    <row r="346" spans="1:12">
      <c r="A346" s="138"/>
      <c r="B346" s="113">
        <v>346</v>
      </c>
      <c r="C346" s="69">
        <v>26684</v>
      </c>
      <c r="D346" s="69">
        <v>27287</v>
      </c>
      <c r="E346" s="70">
        <f t="shared" si="10"/>
        <v>603</v>
      </c>
      <c r="F346" s="70">
        <v>6.73</v>
      </c>
      <c r="G346" s="17">
        <f t="shared" si="11"/>
        <v>4058.19</v>
      </c>
      <c r="H346" s="70">
        <v>4000</v>
      </c>
      <c r="I346" s="168">
        <v>200</v>
      </c>
      <c r="J346" s="75">
        <v>44995</v>
      </c>
      <c r="K346" s="17">
        <f>фев.23!K346+мар.23!H346-мар.23!G346</f>
        <v>2781.0900000000006</v>
      </c>
      <c r="L346" s="11"/>
    </row>
    <row r="347" spans="1:12">
      <c r="A347" s="138"/>
      <c r="B347" s="113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фев.23!K347+мар.23!H347-мар.23!G347</f>
        <v>0</v>
      </c>
      <c r="L347" s="11"/>
    </row>
    <row r="348" spans="1:12">
      <c r="A348" s="138"/>
      <c r="B348" s="53">
        <v>348</v>
      </c>
      <c r="C348" s="69">
        <v>16517</v>
      </c>
      <c r="D348" s="69">
        <v>17958</v>
      </c>
      <c r="E348" s="70">
        <f t="shared" si="10"/>
        <v>1441</v>
      </c>
      <c r="F348" s="70">
        <v>6.73</v>
      </c>
      <c r="G348" s="17">
        <f t="shared" si="11"/>
        <v>9697.93</v>
      </c>
      <c r="H348" s="70">
        <v>4000</v>
      </c>
      <c r="I348" s="168">
        <v>479851</v>
      </c>
      <c r="J348" s="75">
        <v>45012</v>
      </c>
      <c r="K348" s="17">
        <f>фев.23!K348+мар.23!H348-мар.23!G348</f>
        <v>-3731.58</v>
      </c>
      <c r="L348" s="11"/>
    </row>
    <row r="349" spans="1:12" s="6" customFormat="1">
      <c r="A349" s="138"/>
      <c r="B349" s="53">
        <v>349</v>
      </c>
      <c r="C349" s="69">
        <v>87985</v>
      </c>
      <c r="D349" s="69">
        <v>90286</v>
      </c>
      <c r="E349" s="70">
        <f t="shared" si="10"/>
        <v>2301</v>
      </c>
      <c r="F349" s="112">
        <v>4.71</v>
      </c>
      <c r="G349" s="28">
        <f t="shared" si="11"/>
        <v>10837.71</v>
      </c>
      <c r="H349" s="70">
        <v>5750</v>
      </c>
      <c r="I349" s="168">
        <v>60161</v>
      </c>
      <c r="J349" s="75">
        <v>45006</v>
      </c>
      <c r="K349" s="28">
        <f>фев.23!K349+мар.23!H349-мар.23!G349</f>
        <v>-529.95000000000073</v>
      </c>
      <c r="L349" s="11"/>
    </row>
    <row r="350" spans="1:12">
      <c r="A350" s="139"/>
      <c r="B350" s="55">
        <v>350</v>
      </c>
      <c r="C350" s="69">
        <v>15598</v>
      </c>
      <c r="D350" s="69">
        <v>15600</v>
      </c>
      <c r="E350" s="70">
        <f t="shared" si="10"/>
        <v>2</v>
      </c>
      <c r="F350" s="112">
        <v>4.71</v>
      </c>
      <c r="G350" s="17">
        <f t="shared" si="11"/>
        <v>9.42</v>
      </c>
      <c r="H350" s="70"/>
      <c r="I350" s="168"/>
      <c r="J350" s="75"/>
      <c r="K350" s="17">
        <f>фев.23!K350+мар.23!H350-мар.23!G350</f>
        <v>-9.42</v>
      </c>
      <c r="L350" s="11"/>
    </row>
    <row r="351" spans="1:12">
      <c r="A351" s="138"/>
      <c r="B351" s="53" t="s">
        <v>21</v>
      </c>
      <c r="C351" s="69">
        <v>8166</v>
      </c>
      <c r="D351" s="69">
        <v>8166</v>
      </c>
      <c r="E351" s="70">
        <f t="shared" si="10"/>
        <v>0</v>
      </c>
      <c r="F351" s="70">
        <v>6.73</v>
      </c>
      <c r="G351" s="17">
        <f t="shared" si="11"/>
        <v>0</v>
      </c>
      <c r="H351" s="70"/>
      <c r="I351" s="168"/>
      <c r="J351" s="75"/>
      <c r="K351" s="17">
        <f>фев.23!K351+мар.23!H351-мар.23!G351</f>
        <v>0</v>
      </c>
      <c r="L351" s="11"/>
    </row>
    <row r="352" spans="1:12">
      <c r="A352" s="93"/>
      <c r="B352" s="132"/>
      <c r="C352" s="69">
        <v>30802</v>
      </c>
      <c r="D352" s="69">
        <v>31458</v>
      </c>
      <c r="E352" s="132">
        <f t="shared" si="10"/>
        <v>656</v>
      </c>
      <c r="F352" s="70">
        <v>6.73</v>
      </c>
      <c r="G352" s="70">
        <f t="shared" si="11"/>
        <v>4414.88</v>
      </c>
      <c r="H352" s="64"/>
      <c r="I352" s="2"/>
      <c r="J352" s="64"/>
      <c r="K352" s="132"/>
      <c r="L352" s="64"/>
    </row>
    <row r="353" spans="1:12">
      <c r="A353" s="93"/>
      <c r="B353" s="132"/>
      <c r="C353" s="69">
        <v>28431</v>
      </c>
      <c r="D353" s="69">
        <v>29333</v>
      </c>
      <c r="E353" s="132">
        <f t="shared" si="10"/>
        <v>902</v>
      </c>
      <c r="F353" s="70">
        <v>6.73</v>
      </c>
      <c r="G353" s="70">
        <f t="shared" si="11"/>
        <v>6070.46</v>
      </c>
      <c r="H353" s="64"/>
      <c r="I353" s="64"/>
      <c r="J353" s="64"/>
      <c r="K353" s="132"/>
      <c r="L353" s="64"/>
    </row>
    <row r="354" spans="1:12">
      <c r="A354" s="93"/>
      <c r="B354" s="132"/>
      <c r="C354" s="69">
        <v>12295</v>
      </c>
      <c r="D354" s="69">
        <v>13014</v>
      </c>
      <c r="E354" s="132">
        <f t="shared" si="10"/>
        <v>719</v>
      </c>
      <c r="F354" s="70">
        <v>6.73</v>
      </c>
      <c r="G354" s="70">
        <f t="shared" si="11"/>
        <v>4838.87</v>
      </c>
      <c r="H354" s="64"/>
      <c r="I354" s="64"/>
      <c r="J354" s="64"/>
      <c r="K354" s="132"/>
      <c r="L354" s="64"/>
    </row>
    <row r="355" spans="1:12">
      <c r="A355" s="9"/>
      <c r="H355" s="64"/>
      <c r="I355" s="64"/>
      <c r="J355" s="64"/>
    </row>
    <row r="356" spans="1:12">
      <c r="H356" s="64"/>
      <c r="I356" s="64"/>
      <c r="J356" s="64"/>
    </row>
    <row r="357" spans="1:12">
      <c r="H357" s="64"/>
      <c r="I357" s="64"/>
      <c r="J357" s="64"/>
    </row>
    <row r="358" spans="1:12">
      <c r="H358" s="64"/>
      <c r="I358" s="64"/>
      <c r="J358" s="64"/>
    </row>
    <row r="359" spans="1:12">
      <c r="H359" s="64"/>
      <c r="I359" s="64"/>
      <c r="J359" s="64"/>
    </row>
    <row r="360" spans="1:12">
      <c r="H360" s="64"/>
      <c r="I360" s="64"/>
      <c r="J360" s="64"/>
    </row>
    <row r="361" spans="1:12">
      <c r="H361" s="64"/>
      <c r="I361" s="64"/>
      <c r="J361" s="64"/>
    </row>
    <row r="362" spans="1:12">
      <c r="H362" s="64"/>
      <c r="I362" s="64"/>
      <c r="J362" s="64"/>
    </row>
    <row r="363" spans="1:12">
      <c r="H363" s="64"/>
      <c r="I363" s="64"/>
      <c r="J363" s="64"/>
    </row>
    <row r="364" spans="1:12">
      <c r="H364" s="64"/>
      <c r="I364" s="64"/>
      <c r="J364" s="64"/>
    </row>
    <row r="365" spans="1:12">
      <c r="H365" s="64"/>
      <c r="I365" s="64"/>
      <c r="J365" s="64"/>
    </row>
    <row r="366" spans="1:12">
      <c r="H366" s="64"/>
      <c r="I366" s="64"/>
      <c r="J366" s="64"/>
    </row>
    <row r="367" spans="1:12">
      <c r="H367" s="64"/>
      <c r="I367" s="64"/>
      <c r="J367" s="64"/>
    </row>
    <row r="368" spans="1:12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L354"/>
  <mergeCells count="9">
    <mergeCell ref="A5:A6"/>
    <mergeCell ref="I5:I6"/>
    <mergeCell ref="A1:K2"/>
    <mergeCell ref="A3:K3"/>
    <mergeCell ref="B5:B6"/>
    <mergeCell ref="C5:G5"/>
    <mergeCell ref="H5:H6"/>
    <mergeCell ref="J5:J6"/>
    <mergeCell ref="K5:K6"/>
  </mergeCells>
  <conditionalFormatting sqref="K1:K1048576">
    <cfRule type="cellIs" dxfId="10" priority="1" operator="lessThan">
      <formula>-0.1</formula>
    </cfRule>
  </conditionalFormatting>
  <pageMargins left="0.25" right="0.25" top="0.75" bottom="0.75" header="0.3" footer="0.3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79"/>
  <sheetViews>
    <sheetView topLeftCell="A316" zoomScale="85" zoomScaleNormal="85" workbookViewId="0">
      <selection activeCell="D283" sqref="D283"/>
    </sheetView>
  </sheetViews>
  <sheetFormatPr defaultColWidth="9.140625" defaultRowHeight="15.75"/>
  <cols>
    <col min="1" max="1" width="21.140625" bestFit="1" customWidth="1"/>
    <col min="2" max="2" width="9.28515625" style="5" bestFit="1" customWidth="1"/>
    <col min="3" max="3" width="11.7109375" style="5" bestFit="1" customWidth="1"/>
    <col min="4" max="4" width="12.5703125" style="5" customWidth="1"/>
    <col min="5" max="5" width="13" style="5" customWidth="1"/>
    <col min="6" max="6" width="9.28515625" style="5" bestFit="1" customWidth="1"/>
    <col min="7" max="7" width="11.85546875" style="5" customWidth="1"/>
    <col min="8" max="8" width="13.140625" style="5" bestFit="1" customWidth="1"/>
    <col min="9" max="9" width="12.28515625" style="5" customWidth="1"/>
    <col min="10" max="10" width="15" style="5" customWidth="1"/>
    <col min="11" max="11" width="12.42578125" style="5" customWidth="1"/>
    <col min="12" max="12" width="20.85546875" customWidth="1"/>
    <col min="13" max="14" width="9.140625" style="5"/>
    <col min="15" max="15" width="10.85546875" style="5" customWidth="1"/>
    <col min="16" max="16384" width="9.140625" style="5"/>
  </cols>
  <sheetData>
    <row r="1" spans="1:12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69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 t="s">
        <v>22</v>
      </c>
    </row>
    <row r="4" spans="1:12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12</v>
      </c>
      <c r="L4" s="11"/>
    </row>
    <row r="5" spans="1:12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6" t="s">
        <v>12</v>
      </c>
      <c r="J5" s="196" t="s">
        <v>13</v>
      </c>
      <c r="K5" s="191" t="s">
        <v>16</v>
      </c>
      <c r="L5" s="11"/>
    </row>
    <row r="6" spans="1:12" ht="30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5"/>
      <c r="J6" s="195"/>
      <c r="K6" s="191"/>
      <c r="L6" s="11"/>
    </row>
    <row r="7" spans="1:12">
      <c r="A7" s="44"/>
      <c r="B7" s="15">
        <v>0</v>
      </c>
      <c r="C7" s="69">
        <v>89415</v>
      </c>
      <c r="D7" s="69">
        <v>89982</v>
      </c>
      <c r="E7" s="70">
        <f t="shared" ref="E7:E71" si="0">D7-C7</f>
        <v>567</v>
      </c>
      <c r="F7" s="70">
        <v>6.73</v>
      </c>
      <c r="G7" s="17">
        <f t="shared" ref="G7:G71" si="1">F7*E7</f>
        <v>3815.9100000000003</v>
      </c>
      <c r="H7" s="70">
        <v>3815.91</v>
      </c>
      <c r="I7" s="137"/>
      <c r="J7" s="75"/>
      <c r="K7" s="17">
        <f>мар.23!K7+апр.23!H7-апр.23!G7</f>
        <v>0</v>
      </c>
      <c r="L7" s="11"/>
    </row>
    <row r="8" spans="1:12">
      <c r="A8" s="19"/>
      <c r="B8" s="128">
        <v>1</v>
      </c>
      <c r="C8" s="69">
        <v>67527</v>
      </c>
      <c r="D8" s="69">
        <v>68965</v>
      </c>
      <c r="E8" s="70">
        <f t="shared" si="0"/>
        <v>1438</v>
      </c>
      <c r="F8" s="112">
        <v>4.71</v>
      </c>
      <c r="G8" s="70">
        <f t="shared" si="1"/>
        <v>6772.98</v>
      </c>
      <c r="H8" s="70"/>
      <c r="I8" s="168"/>
      <c r="J8" s="75"/>
      <c r="K8" s="70">
        <f>мар.23!K8+апр.23!H8-апр.23!G8</f>
        <v>-1342.3599999999988</v>
      </c>
      <c r="L8" s="11"/>
    </row>
    <row r="9" spans="1:12" s="65" customFormat="1">
      <c r="A9" s="19"/>
      <c r="B9" s="114">
        <v>2</v>
      </c>
      <c r="C9" s="69">
        <v>359</v>
      </c>
      <c r="D9" s="69">
        <v>359</v>
      </c>
      <c r="E9" s="70">
        <f t="shared" si="0"/>
        <v>0</v>
      </c>
      <c r="F9" s="70">
        <v>6.73</v>
      </c>
      <c r="G9" s="70">
        <f t="shared" si="1"/>
        <v>0</v>
      </c>
      <c r="H9" s="70"/>
      <c r="I9" s="168"/>
      <c r="J9" s="75"/>
      <c r="K9" s="70">
        <f>мар.23!K9+апр.23!H9-апр.23!G9</f>
        <v>-67.300000000000011</v>
      </c>
      <c r="L9" s="67"/>
    </row>
    <row r="10" spans="1:12">
      <c r="A10" s="140"/>
      <c r="B10" s="114">
        <v>3</v>
      </c>
      <c r="C10" s="69">
        <v>14538</v>
      </c>
      <c r="D10" s="69">
        <v>14720</v>
      </c>
      <c r="E10" s="70">
        <f t="shared" si="0"/>
        <v>182</v>
      </c>
      <c r="F10" s="70">
        <v>6.73</v>
      </c>
      <c r="G10" s="70">
        <f t="shared" si="1"/>
        <v>1224.8600000000001</v>
      </c>
      <c r="H10" s="70">
        <v>2870</v>
      </c>
      <c r="I10" s="168">
        <v>695162</v>
      </c>
      <c r="J10" s="75">
        <v>45042</v>
      </c>
      <c r="K10" s="70">
        <f>мар.23!K10+апр.23!H10-апр.23!G10</f>
        <v>2205.3299999999995</v>
      </c>
      <c r="L10" s="11"/>
    </row>
    <row r="11" spans="1:12">
      <c r="A11" s="138"/>
      <c r="B11" s="114">
        <v>4</v>
      </c>
      <c r="C11" s="69">
        <v>52195</v>
      </c>
      <c r="D11" s="69">
        <v>52649</v>
      </c>
      <c r="E11" s="70">
        <f t="shared" si="0"/>
        <v>454</v>
      </c>
      <c r="F11" s="112">
        <v>4.71</v>
      </c>
      <c r="G11" s="70">
        <f t="shared" si="1"/>
        <v>2138.34</v>
      </c>
      <c r="H11" s="70"/>
      <c r="I11" s="168"/>
      <c r="J11" s="75"/>
      <c r="K11" s="70">
        <f>мар.23!K11+апр.23!H11-апр.23!G11</f>
        <v>-4311</v>
      </c>
      <c r="L11" s="11">
        <v>14950743</v>
      </c>
    </row>
    <row r="12" spans="1:12">
      <c r="A12" s="138"/>
      <c r="B12" s="114">
        <v>5</v>
      </c>
      <c r="C12" s="69">
        <v>59007</v>
      </c>
      <c r="D12" s="69">
        <v>59522</v>
      </c>
      <c r="E12" s="70">
        <f t="shared" si="0"/>
        <v>515</v>
      </c>
      <c r="F12" s="70">
        <v>6.73</v>
      </c>
      <c r="G12" s="17">
        <f t="shared" si="1"/>
        <v>3465.9500000000003</v>
      </c>
      <c r="H12" s="70"/>
      <c r="I12" s="168"/>
      <c r="J12" s="75"/>
      <c r="K12" s="70">
        <f>мар.23!K12+апр.23!H12-апр.23!G12</f>
        <v>-28212.16</v>
      </c>
      <c r="L12" s="11"/>
    </row>
    <row r="13" spans="1:12">
      <c r="A13" s="138"/>
      <c r="B13" s="114">
        <v>6</v>
      </c>
      <c r="C13" s="69"/>
      <c r="D13" s="69"/>
      <c r="E13" s="70">
        <f t="shared" si="0"/>
        <v>0</v>
      </c>
      <c r="F13" s="70">
        <v>6.73</v>
      </c>
      <c r="G13" s="17">
        <f t="shared" si="1"/>
        <v>0</v>
      </c>
      <c r="H13" s="70"/>
      <c r="I13" s="168"/>
      <c r="J13" s="75"/>
      <c r="K13" s="70">
        <f>мар.23!K13+апр.23!H13-апр.23!G13</f>
        <v>0</v>
      </c>
      <c r="L13" s="11"/>
    </row>
    <row r="14" spans="1:12">
      <c r="A14" s="138"/>
      <c r="B14" s="114">
        <v>7</v>
      </c>
      <c r="C14" s="69">
        <v>6307</v>
      </c>
      <c r="D14" s="69">
        <v>6405</v>
      </c>
      <c r="E14" s="70">
        <f t="shared" si="0"/>
        <v>98</v>
      </c>
      <c r="F14" s="70">
        <v>6.73</v>
      </c>
      <c r="G14" s="17">
        <f t="shared" si="1"/>
        <v>659.54000000000008</v>
      </c>
      <c r="H14" s="70"/>
      <c r="I14" s="168"/>
      <c r="J14" s="75"/>
      <c r="K14" s="70">
        <f>мар.23!K14+апр.23!H14-апр.23!G14</f>
        <v>-2799.68</v>
      </c>
      <c r="L14" s="11"/>
    </row>
    <row r="15" spans="1:12">
      <c r="A15" s="138"/>
      <c r="B15" s="114">
        <v>8</v>
      </c>
      <c r="C15" s="69">
        <v>30473</v>
      </c>
      <c r="D15" s="69">
        <v>30490</v>
      </c>
      <c r="E15" s="70">
        <f t="shared" si="0"/>
        <v>17</v>
      </c>
      <c r="F15" s="70">
        <v>6.73</v>
      </c>
      <c r="G15" s="17">
        <f t="shared" si="1"/>
        <v>114.41000000000001</v>
      </c>
      <c r="H15" s="70">
        <v>1300</v>
      </c>
      <c r="I15" s="168">
        <v>736975</v>
      </c>
      <c r="J15" s="75">
        <v>45023</v>
      </c>
      <c r="K15" s="70">
        <f>мар.23!K15+апр.23!H15-апр.23!G15</f>
        <v>13947.009999999998</v>
      </c>
      <c r="L15" s="11"/>
    </row>
    <row r="16" spans="1:12">
      <c r="A16" s="140"/>
      <c r="B16" s="114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70">
        <f>мар.23!K16+апр.23!H16-апр.23!G16</f>
        <v>0</v>
      </c>
      <c r="L16" s="11"/>
    </row>
    <row r="17" spans="1:12">
      <c r="A17" s="138"/>
      <c r="B17" s="114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70">
        <f>мар.23!K17+апр.23!H17-апр.23!G17</f>
        <v>0</v>
      </c>
      <c r="L17" s="11"/>
    </row>
    <row r="18" spans="1:12">
      <c r="A18" s="138"/>
      <c r="B18" s="114">
        <v>11</v>
      </c>
      <c r="C18" s="69">
        <v>26327</v>
      </c>
      <c r="D18" s="69">
        <v>27421</v>
      </c>
      <c r="E18" s="70">
        <f t="shared" si="0"/>
        <v>1094</v>
      </c>
      <c r="F18" s="70">
        <v>6.73</v>
      </c>
      <c r="G18" s="17">
        <f t="shared" si="1"/>
        <v>7362.6200000000008</v>
      </c>
      <c r="H18" s="70">
        <v>8230.7900000000009</v>
      </c>
      <c r="I18" s="168">
        <v>718270</v>
      </c>
      <c r="J18" s="75">
        <v>45033</v>
      </c>
      <c r="K18" s="70">
        <f>мар.23!K18+апр.23!H18-апр.23!G18</f>
        <v>2188.2599999999966</v>
      </c>
      <c r="L18" s="11"/>
    </row>
    <row r="19" spans="1:12">
      <c r="A19" s="22"/>
      <c r="B19" s="114">
        <v>12</v>
      </c>
      <c r="C19" s="69">
        <v>42062</v>
      </c>
      <c r="D19" s="69">
        <v>42772</v>
      </c>
      <c r="E19" s="70">
        <f t="shared" si="0"/>
        <v>710</v>
      </c>
      <c r="F19" s="112">
        <v>4.71</v>
      </c>
      <c r="G19" s="17">
        <f t="shared" si="1"/>
        <v>3344.1</v>
      </c>
      <c r="H19" s="70">
        <v>7828.02</v>
      </c>
      <c r="I19" s="168">
        <v>710717</v>
      </c>
      <c r="J19" s="75">
        <v>45026</v>
      </c>
      <c r="K19" s="70">
        <f>мар.23!K19+апр.23!H19-апр.23!G19</f>
        <v>4554.57</v>
      </c>
      <c r="L19" s="11"/>
    </row>
    <row r="20" spans="1:12">
      <c r="A20" s="22"/>
      <c r="B20" s="114">
        <v>13</v>
      </c>
      <c r="C20" s="69">
        <v>50361</v>
      </c>
      <c r="D20" s="69">
        <v>50777</v>
      </c>
      <c r="E20" s="70">
        <f t="shared" si="0"/>
        <v>416</v>
      </c>
      <c r="F20" s="112">
        <v>4.71</v>
      </c>
      <c r="G20" s="17">
        <f t="shared" si="1"/>
        <v>1959.36</v>
      </c>
      <c r="H20" s="70">
        <v>3000</v>
      </c>
      <c r="I20" s="168">
        <v>173127</v>
      </c>
      <c r="J20" s="75">
        <v>45026</v>
      </c>
      <c r="K20" s="70">
        <f>мар.23!K20+апр.23!H20-апр.23!G20</f>
        <v>-4429.9599999999991</v>
      </c>
      <c r="L20" s="11">
        <v>14924428</v>
      </c>
    </row>
    <row r="21" spans="1:12" s="65" customFormat="1">
      <c r="A21" s="22"/>
      <c r="B21" s="151">
        <v>14</v>
      </c>
      <c r="C21" s="69">
        <v>107705</v>
      </c>
      <c r="D21" s="69">
        <v>108663</v>
      </c>
      <c r="E21" s="70">
        <f t="shared" si="0"/>
        <v>958</v>
      </c>
      <c r="F21" s="69">
        <v>6.73</v>
      </c>
      <c r="G21" s="70">
        <f t="shared" si="1"/>
        <v>6447.34</v>
      </c>
      <c r="H21" s="70">
        <v>10000</v>
      </c>
      <c r="I21" s="168">
        <v>677704</v>
      </c>
      <c r="J21" s="75">
        <v>45023</v>
      </c>
      <c r="K21" s="70">
        <f>мар.23!K21+апр.23!H21-апр.23!G21</f>
        <v>-7579.970000000003</v>
      </c>
      <c r="L21" s="67"/>
    </row>
    <row r="22" spans="1:12">
      <c r="A22" s="138"/>
      <c r="B22" s="114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70">
        <f>мар.23!K22+апр.23!H22-апр.23!G22</f>
        <v>0</v>
      </c>
      <c r="L22" s="11"/>
    </row>
    <row r="23" spans="1:12">
      <c r="A23" s="23"/>
      <c r="B23" s="114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70">
        <f>мар.23!K23+апр.23!H23-апр.23!G23</f>
        <v>0</v>
      </c>
      <c r="L23" s="11"/>
    </row>
    <row r="24" spans="1:12">
      <c r="A24" s="77"/>
      <c r="B24" s="114">
        <v>17</v>
      </c>
      <c r="C24" s="69">
        <v>112532</v>
      </c>
      <c r="D24" s="69">
        <v>114170</v>
      </c>
      <c r="E24" s="70">
        <f t="shared" si="0"/>
        <v>1638</v>
      </c>
      <c r="F24" s="112">
        <v>4.71</v>
      </c>
      <c r="G24" s="70">
        <f t="shared" si="1"/>
        <v>7714.98</v>
      </c>
      <c r="H24" s="70">
        <v>16616.88</v>
      </c>
      <c r="I24" s="168">
        <v>872039</v>
      </c>
      <c r="J24" s="75">
        <v>45026</v>
      </c>
      <c r="K24" s="70">
        <f>мар.23!K24+апр.23!H24-апр.23!G24</f>
        <v>10263.09</v>
      </c>
      <c r="L24" s="11"/>
    </row>
    <row r="25" spans="1:12">
      <c r="A25" s="138"/>
      <c r="B25" s="114">
        <v>18</v>
      </c>
      <c r="C25" s="69">
        <v>12820</v>
      </c>
      <c r="D25" s="69">
        <v>12963</v>
      </c>
      <c r="E25" s="70">
        <f t="shared" si="0"/>
        <v>143</v>
      </c>
      <c r="F25" s="70">
        <v>6.73</v>
      </c>
      <c r="G25" s="17">
        <f t="shared" si="1"/>
        <v>962.3900000000001</v>
      </c>
      <c r="H25" s="70">
        <v>4000</v>
      </c>
      <c r="I25" s="168">
        <v>255052</v>
      </c>
      <c r="J25" s="75">
        <v>45041</v>
      </c>
      <c r="K25" s="70">
        <f>мар.23!K25+апр.23!H25-апр.23!G25</f>
        <v>-327.76000000000272</v>
      </c>
      <c r="L25" s="11"/>
    </row>
    <row r="26" spans="1:12">
      <c r="A26" s="138"/>
      <c r="B26" s="114">
        <v>19</v>
      </c>
      <c r="C26" s="69">
        <v>4971</v>
      </c>
      <c r="D26" s="69">
        <v>4976</v>
      </c>
      <c r="E26" s="70">
        <f t="shared" si="0"/>
        <v>5</v>
      </c>
      <c r="F26" s="70">
        <v>6.73</v>
      </c>
      <c r="G26" s="17">
        <f t="shared" si="1"/>
        <v>33.650000000000006</v>
      </c>
      <c r="H26" s="70"/>
      <c r="I26" s="168"/>
      <c r="J26" s="75"/>
      <c r="K26" s="70">
        <f>мар.23!K26+апр.23!H26-апр.23!G26</f>
        <v>966.35</v>
      </c>
      <c r="L26" s="11"/>
    </row>
    <row r="27" spans="1:12">
      <c r="A27" s="22"/>
      <c r="B27" s="114">
        <v>20</v>
      </c>
      <c r="C27" s="69">
        <v>7778</v>
      </c>
      <c r="D27" s="69">
        <v>7812</v>
      </c>
      <c r="E27" s="70">
        <f t="shared" si="0"/>
        <v>34</v>
      </c>
      <c r="F27" s="112">
        <v>4.71</v>
      </c>
      <c r="G27" s="17">
        <f t="shared" si="1"/>
        <v>160.13999999999999</v>
      </c>
      <c r="H27" s="70"/>
      <c r="I27" s="168"/>
      <c r="J27" s="75"/>
      <c r="K27" s="70">
        <f>мар.23!K27+апр.23!H27-апр.23!G27</f>
        <v>-160.13999999999999</v>
      </c>
      <c r="L27" s="11"/>
    </row>
    <row r="28" spans="1:12">
      <c r="A28" s="138"/>
      <c r="B28" s="114">
        <v>21</v>
      </c>
      <c r="C28" s="69">
        <v>1057</v>
      </c>
      <c r="D28" s="69">
        <v>1057</v>
      </c>
      <c r="E28" s="70">
        <f t="shared" si="0"/>
        <v>0</v>
      </c>
      <c r="F28" s="70">
        <v>6.73</v>
      </c>
      <c r="G28" s="17">
        <f t="shared" si="1"/>
        <v>0</v>
      </c>
      <c r="H28" s="70"/>
      <c r="I28" s="168"/>
      <c r="J28" s="75"/>
      <c r="K28" s="70">
        <f>мар.23!K28+апр.23!H28-апр.23!G28</f>
        <v>0</v>
      </c>
      <c r="L28" s="11"/>
    </row>
    <row r="29" spans="1:12">
      <c r="A29" s="138"/>
      <c r="B29" s="114">
        <v>22</v>
      </c>
      <c r="C29" s="69">
        <v>13283</v>
      </c>
      <c r="D29" s="69">
        <v>14172</v>
      </c>
      <c r="E29" s="70">
        <f t="shared" si="0"/>
        <v>889</v>
      </c>
      <c r="F29" s="70">
        <v>6.73</v>
      </c>
      <c r="G29" s="17">
        <f t="shared" si="1"/>
        <v>5982.97</v>
      </c>
      <c r="H29" s="70"/>
      <c r="I29" s="168"/>
      <c r="J29" s="75"/>
      <c r="K29" s="70">
        <f>мар.23!K29+апр.23!H29-апр.23!G29</f>
        <v>-18218.890000000003</v>
      </c>
      <c r="L29" s="11"/>
    </row>
    <row r="30" spans="1:12">
      <c r="A30" s="138"/>
      <c r="B30" s="114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70">
        <f>мар.23!K30+апр.23!H30-апр.23!G30</f>
        <v>0</v>
      </c>
      <c r="L30" s="11"/>
    </row>
    <row r="31" spans="1:12">
      <c r="A31" s="138"/>
      <c r="B31" s="114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70">
        <f>мар.23!K31+апр.23!H31-апр.23!G31</f>
        <v>0</v>
      </c>
      <c r="L31" s="11"/>
    </row>
    <row r="32" spans="1:12">
      <c r="A32" s="22"/>
      <c r="B32" s="114">
        <v>25</v>
      </c>
      <c r="C32" s="69">
        <v>21333</v>
      </c>
      <c r="D32" s="69">
        <v>21514</v>
      </c>
      <c r="E32" s="70">
        <f t="shared" si="0"/>
        <v>181</v>
      </c>
      <c r="F32" s="70">
        <v>6.73</v>
      </c>
      <c r="G32" s="17">
        <f t="shared" si="1"/>
        <v>1218.1300000000001</v>
      </c>
      <c r="H32" s="70">
        <v>3000</v>
      </c>
      <c r="I32" s="168">
        <v>127682</v>
      </c>
      <c r="J32" s="75">
        <v>45023</v>
      </c>
      <c r="K32" s="70">
        <f>мар.23!K32+апр.23!H32-апр.23!G32</f>
        <v>-919.30000000000018</v>
      </c>
      <c r="L32" s="11"/>
    </row>
    <row r="33" spans="1:12">
      <c r="A33" s="138"/>
      <c r="B33" s="114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70">
        <f>мар.23!K33+апр.23!H33-апр.23!G33</f>
        <v>0</v>
      </c>
      <c r="L33" s="11"/>
    </row>
    <row r="34" spans="1:12">
      <c r="A34" s="138"/>
      <c r="B34" s="114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70">
        <f>мар.23!K34+апр.23!H34-апр.23!G34</f>
        <v>0</v>
      </c>
      <c r="L34" s="11"/>
    </row>
    <row r="35" spans="1:12">
      <c r="A35" s="138"/>
      <c r="B35" s="114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70">
        <f>мар.23!K35+апр.23!H35-апр.23!G35</f>
        <v>0</v>
      </c>
      <c r="L35" s="11"/>
    </row>
    <row r="36" spans="1:12">
      <c r="A36" s="138"/>
      <c r="B36" s="114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70">
        <f>мар.23!K36+апр.23!H36-апр.23!G36</f>
        <v>0</v>
      </c>
      <c r="L36" s="11"/>
    </row>
    <row r="37" spans="1:12">
      <c r="A37" s="138"/>
      <c r="B37" s="128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70">
        <f>мар.23!K37+апр.23!H37-апр.23!G37</f>
        <v>0</v>
      </c>
      <c r="L37" s="11"/>
    </row>
    <row r="38" spans="1:12">
      <c r="A38" s="138"/>
      <c r="B38" s="114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70">
        <f>мар.23!K38+апр.23!H38-апр.23!G38</f>
        <v>0</v>
      </c>
      <c r="L38" s="11"/>
    </row>
    <row r="39" spans="1:12">
      <c r="A39" s="138"/>
      <c r="B39" s="114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70">
        <f>мар.23!K39+апр.23!H39-апр.23!G39</f>
        <v>0</v>
      </c>
      <c r="L39" s="11"/>
    </row>
    <row r="40" spans="1:12">
      <c r="A40" s="138"/>
      <c r="B40" s="114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70">
        <f>мар.23!K40+апр.23!H40-апр.23!G40</f>
        <v>0</v>
      </c>
      <c r="L40" s="11"/>
    </row>
    <row r="41" spans="1:12">
      <c r="A41" s="138"/>
      <c r="B41" s="114">
        <v>36</v>
      </c>
      <c r="C41" s="69">
        <v>18748</v>
      </c>
      <c r="D41" s="69">
        <v>18833</v>
      </c>
      <c r="E41" s="70">
        <f t="shared" si="0"/>
        <v>85</v>
      </c>
      <c r="F41" s="70">
        <v>6.73</v>
      </c>
      <c r="G41" s="17">
        <f t="shared" si="1"/>
        <v>572.05000000000007</v>
      </c>
      <c r="H41" s="70"/>
      <c r="I41" s="168"/>
      <c r="J41" s="75"/>
      <c r="K41" s="70">
        <f>мар.23!K41+апр.23!H41-апр.23!G41</f>
        <v>176.90999999999985</v>
      </c>
      <c r="L41" s="11"/>
    </row>
    <row r="42" spans="1:12">
      <c r="A42" s="138"/>
      <c r="B42" s="114">
        <v>37</v>
      </c>
      <c r="C42" s="69">
        <v>83374</v>
      </c>
      <c r="D42" s="69">
        <v>84171</v>
      </c>
      <c r="E42" s="70">
        <f t="shared" si="0"/>
        <v>797</v>
      </c>
      <c r="F42" s="70">
        <v>6.73</v>
      </c>
      <c r="G42" s="17">
        <f t="shared" si="1"/>
        <v>5363.81</v>
      </c>
      <c r="H42" s="70">
        <v>19800</v>
      </c>
      <c r="I42" s="168">
        <v>52060</v>
      </c>
      <c r="J42" s="75">
        <v>45040</v>
      </c>
      <c r="K42" s="70">
        <f>мар.23!K42+апр.23!H42-апр.23!G42</f>
        <v>-28496.670000000002</v>
      </c>
      <c r="L42" s="11"/>
    </row>
    <row r="43" spans="1:12">
      <c r="A43" s="138"/>
      <c r="B43" s="114">
        <v>38</v>
      </c>
      <c r="C43" s="69">
        <v>1022</v>
      </c>
      <c r="D43" s="69">
        <v>1022</v>
      </c>
      <c r="E43" s="70">
        <f t="shared" si="0"/>
        <v>0</v>
      </c>
      <c r="F43" s="70">
        <v>6.73</v>
      </c>
      <c r="G43" s="17">
        <f t="shared" si="1"/>
        <v>0</v>
      </c>
      <c r="H43" s="70"/>
      <c r="I43" s="168"/>
      <c r="J43" s="75"/>
      <c r="K43" s="70">
        <f>мар.23!K43+апр.23!H43-апр.23!G43</f>
        <v>-121.14000000000001</v>
      </c>
      <c r="L43" s="11"/>
    </row>
    <row r="44" spans="1:12">
      <c r="A44" s="138"/>
      <c r="B44" s="114">
        <v>39</v>
      </c>
      <c r="C44" s="69">
        <v>5389</v>
      </c>
      <c r="D44" s="69">
        <v>5937</v>
      </c>
      <c r="E44" s="70">
        <f t="shared" si="0"/>
        <v>548</v>
      </c>
      <c r="F44" s="141">
        <v>4.71</v>
      </c>
      <c r="G44" s="17">
        <f t="shared" si="1"/>
        <v>2581.08</v>
      </c>
      <c r="H44" s="70"/>
      <c r="I44" s="168"/>
      <c r="J44" s="75"/>
      <c r="K44" s="70">
        <f>мар.23!K44+апр.23!H44-апр.23!G44</f>
        <v>-5915.7599999999993</v>
      </c>
      <c r="L44" s="64" t="s">
        <v>38</v>
      </c>
    </row>
    <row r="45" spans="1:12">
      <c r="A45" s="138"/>
      <c r="B45" s="114">
        <v>40</v>
      </c>
      <c r="C45" s="69">
        <v>3033</v>
      </c>
      <c r="D45" s="69">
        <v>3040</v>
      </c>
      <c r="E45" s="70">
        <f t="shared" si="0"/>
        <v>7</v>
      </c>
      <c r="F45" s="70">
        <v>6.73</v>
      </c>
      <c r="G45" s="17">
        <f t="shared" si="1"/>
        <v>47.11</v>
      </c>
      <c r="H45" s="70"/>
      <c r="I45" s="168"/>
      <c r="J45" s="75"/>
      <c r="K45" s="70">
        <f>мар.23!K45+апр.23!H45-апр.23!G45</f>
        <v>-47.11</v>
      </c>
      <c r="L45" s="11"/>
    </row>
    <row r="46" spans="1:12">
      <c r="A46" s="138"/>
      <c r="B46" s="114">
        <v>41</v>
      </c>
      <c r="C46" s="69">
        <v>6627</v>
      </c>
      <c r="D46" s="69">
        <v>6682</v>
      </c>
      <c r="E46" s="70">
        <f t="shared" si="0"/>
        <v>55</v>
      </c>
      <c r="F46" s="112">
        <v>4.71</v>
      </c>
      <c r="G46" s="17">
        <f t="shared" si="1"/>
        <v>259.05</v>
      </c>
      <c r="H46" s="70"/>
      <c r="I46" s="168"/>
      <c r="J46" s="75"/>
      <c r="K46" s="70">
        <f>мар.23!K46+апр.23!H46-апр.23!G46</f>
        <v>2740.95</v>
      </c>
      <c r="L46" s="11"/>
    </row>
    <row r="47" spans="1:12">
      <c r="A47" s="138"/>
      <c r="B47" s="114">
        <v>42</v>
      </c>
      <c r="C47" s="69">
        <v>63917</v>
      </c>
      <c r="D47" s="69">
        <v>64988</v>
      </c>
      <c r="E47" s="70">
        <f t="shared" si="0"/>
        <v>1071</v>
      </c>
      <c r="F47" s="70">
        <v>6.73</v>
      </c>
      <c r="G47" s="17">
        <f t="shared" si="1"/>
        <v>7207.8300000000008</v>
      </c>
      <c r="H47" s="70"/>
      <c r="I47" s="168"/>
      <c r="J47" s="75"/>
      <c r="K47" s="70">
        <f>мар.23!K47+апр.23!H47-апр.23!G47</f>
        <v>-524.94000000000142</v>
      </c>
      <c r="L47" s="11"/>
    </row>
    <row r="48" spans="1:12">
      <c r="A48" s="138"/>
      <c r="B48" s="114">
        <v>43</v>
      </c>
      <c r="C48" s="69">
        <v>4741</v>
      </c>
      <c r="D48" s="69">
        <v>4941</v>
      </c>
      <c r="E48" s="70">
        <f t="shared" si="0"/>
        <v>200</v>
      </c>
      <c r="F48" s="112">
        <v>4.71</v>
      </c>
      <c r="G48" s="17">
        <f t="shared" si="1"/>
        <v>942</v>
      </c>
      <c r="H48" s="70"/>
      <c r="I48" s="168"/>
      <c r="J48" s="75"/>
      <c r="K48" s="70">
        <f>мар.23!K48+апр.23!H48-апр.23!G48</f>
        <v>-993.81</v>
      </c>
      <c r="L48" s="11"/>
    </row>
    <row r="49" spans="1:12">
      <c r="A49" s="138"/>
      <c r="B49" s="114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70">
        <f>мар.23!K49+апр.23!H49-апр.23!G49</f>
        <v>0</v>
      </c>
      <c r="L49" s="11"/>
    </row>
    <row r="50" spans="1:12">
      <c r="A50" s="138"/>
      <c r="B50" s="114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7">
        <f t="shared" si="1"/>
        <v>0</v>
      </c>
      <c r="H50" s="70"/>
      <c r="I50" s="168"/>
      <c r="J50" s="75"/>
      <c r="K50" s="70">
        <f>мар.23!K50+апр.23!H50-апр.23!G50</f>
        <v>0</v>
      </c>
      <c r="L50" s="11"/>
    </row>
    <row r="51" spans="1:12">
      <c r="A51" s="138"/>
      <c r="B51" s="114">
        <v>46</v>
      </c>
      <c r="C51" s="69">
        <v>8644</v>
      </c>
      <c r="D51" s="69">
        <v>8645</v>
      </c>
      <c r="E51" s="70">
        <f t="shared" si="0"/>
        <v>1</v>
      </c>
      <c r="F51" s="112">
        <v>4.71</v>
      </c>
      <c r="G51" s="17">
        <f t="shared" si="1"/>
        <v>4.71</v>
      </c>
      <c r="H51" s="70"/>
      <c r="I51" s="168"/>
      <c r="J51" s="75"/>
      <c r="K51" s="70">
        <f>мар.23!K51+апр.23!H51-апр.23!G51</f>
        <v>-4.71</v>
      </c>
      <c r="L51" s="11"/>
    </row>
    <row r="52" spans="1:12">
      <c r="A52" s="138"/>
      <c r="B52" s="114">
        <v>47</v>
      </c>
      <c r="C52" s="69">
        <v>5264</v>
      </c>
      <c r="D52" s="69">
        <v>5264</v>
      </c>
      <c r="E52" s="70">
        <f t="shared" si="0"/>
        <v>0</v>
      </c>
      <c r="F52" s="70">
        <v>6.73</v>
      </c>
      <c r="G52" s="17">
        <f t="shared" si="1"/>
        <v>0</v>
      </c>
      <c r="H52" s="70">
        <v>500</v>
      </c>
      <c r="I52" s="168">
        <v>697277</v>
      </c>
      <c r="J52" s="75">
        <v>45020</v>
      </c>
      <c r="K52" s="70">
        <f>мар.23!K52+апр.23!H52-апр.23!G52</f>
        <v>2672.21</v>
      </c>
      <c r="L52" s="11"/>
    </row>
    <row r="53" spans="1:12">
      <c r="A53" s="140"/>
      <c r="B53" s="114">
        <v>48</v>
      </c>
      <c r="C53" s="69">
        <v>12568</v>
      </c>
      <c r="D53" s="69">
        <v>12568</v>
      </c>
      <c r="E53" s="70">
        <f t="shared" si="0"/>
        <v>0</v>
      </c>
      <c r="F53" s="112">
        <v>4.71</v>
      </c>
      <c r="G53" s="17">
        <f t="shared" si="1"/>
        <v>0</v>
      </c>
      <c r="H53" s="70"/>
      <c r="I53" s="168"/>
      <c r="J53" s="75"/>
      <c r="K53" s="70">
        <f>мар.23!K53+апр.23!H53-апр.23!G53</f>
        <v>529</v>
      </c>
      <c r="L53" s="11"/>
    </row>
    <row r="54" spans="1:12">
      <c r="A54" s="138"/>
      <c r="B54" s="114">
        <v>49</v>
      </c>
      <c r="C54" s="69">
        <v>13207</v>
      </c>
      <c r="D54" s="69">
        <v>13257</v>
      </c>
      <c r="E54" s="70">
        <f t="shared" si="0"/>
        <v>50</v>
      </c>
      <c r="F54" s="70">
        <v>6.73</v>
      </c>
      <c r="G54" s="17">
        <f t="shared" si="1"/>
        <v>336.5</v>
      </c>
      <c r="H54" s="70">
        <v>500</v>
      </c>
      <c r="I54" s="168">
        <v>112025</v>
      </c>
      <c r="J54" s="75">
        <v>45041</v>
      </c>
      <c r="K54" s="70">
        <f>мар.23!K54+апр.23!H54-апр.23!G54</f>
        <v>756.93000000000006</v>
      </c>
      <c r="L54" s="11"/>
    </row>
    <row r="55" spans="1:12">
      <c r="A55" s="138"/>
      <c r="B55" s="114">
        <v>50</v>
      </c>
      <c r="C55" s="69">
        <v>1157</v>
      </c>
      <c r="D55" s="69">
        <v>1157</v>
      </c>
      <c r="E55" s="70">
        <f t="shared" si="0"/>
        <v>0</v>
      </c>
      <c r="F55" s="70">
        <v>6.73</v>
      </c>
      <c r="G55" s="17">
        <f t="shared" si="1"/>
        <v>0</v>
      </c>
      <c r="H55" s="70"/>
      <c r="I55" s="168"/>
      <c r="J55" s="75"/>
      <c r="K55" s="70">
        <f>мар.23!K55+апр.23!H55-апр.23!G55</f>
        <v>0</v>
      </c>
      <c r="L55" s="11"/>
    </row>
    <row r="56" spans="1:12">
      <c r="A56" s="138"/>
      <c r="B56" s="114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70">
        <f>мар.23!K56+апр.23!H56-апр.23!G56</f>
        <v>0</v>
      </c>
      <c r="L56" s="11"/>
    </row>
    <row r="57" spans="1:12">
      <c r="A57" s="138"/>
      <c r="B57" s="114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70">
        <f>мар.23!K57+апр.23!H57-апр.23!G57</f>
        <v>0</v>
      </c>
      <c r="L57" s="11"/>
    </row>
    <row r="58" spans="1:12">
      <c r="A58" s="138"/>
      <c r="B58" s="114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70">
        <f>мар.23!K58+апр.23!H58-апр.23!G58</f>
        <v>0</v>
      </c>
      <c r="L58" s="11"/>
    </row>
    <row r="59" spans="1:12">
      <c r="A59" s="140"/>
      <c r="B59" s="114">
        <v>54</v>
      </c>
      <c r="C59" s="69">
        <v>74880</v>
      </c>
      <c r="D59" s="69">
        <v>75943</v>
      </c>
      <c r="E59" s="70">
        <f t="shared" si="0"/>
        <v>1063</v>
      </c>
      <c r="F59" s="70">
        <v>6.73</v>
      </c>
      <c r="G59" s="17">
        <f t="shared" si="1"/>
        <v>7153.9900000000007</v>
      </c>
      <c r="H59" s="70"/>
      <c r="I59" s="168"/>
      <c r="J59" s="75"/>
      <c r="K59" s="70">
        <f>мар.23!K59+апр.23!H59-апр.23!G59</f>
        <v>-8146.0100000000048</v>
      </c>
      <c r="L59" s="11"/>
    </row>
    <row r="60" spans="1:12">
      <c r="A60" s="138"/>
      <c r="B60" s="114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70">
        <f>мар.23!K60+апр.23!H60-апр.23!G60</f>
        <v>0</v>
      </c>
      <c r="L60" s="11"/>
    </row>
    <row r="61" spans="1:12">
      <c r="A61" s="138"/>
      <c r="B61" s="114">
        <v>56</v>
      </c>
      <c r="C61" s="69">
        <v>765</v>
      </c>
      <c r="D61" s="69">
        <v>790</v>
      </c>
      <c r="E61" s="70">
        <f t="shared" si="0"/>
        <v>25</v>
      </c>
      <c r="F61" s="70">
        <v>6.73</v>
      </c>
      <c r="G61" s="17">
        <f t="shared" si="1"/>
        <v>168.25</v>
      </c>
      <c r="H61" s="70"/>
      <c r="I61" s="168"/>
      <c r="J61" s="75"/>
      <c r="K61" s="70">
        <f>мар.23!K61+апр.23!H61-апр.23!G61</f>
        <v>-531.67000000000007</v>
      </c>
      <c r="L61" s="11"/>
    </row>
    <row r="62" spans="1:12">
      <c r="A62" s="138"/>
      <c r="B62" s="114">
        <v>57</v>
      </c>
      <c r="C62" s="69">
        <v>33885</v>
      </c>
      <c r="D62" s="69">
        <v>34001</v>
      </c>
      <c r="E62" s="70">
        <f t="shared" si="0"/>
        <v>116</v>
      </c>
      <c r="F62" s="70">
        <v>6.73</v>
      </c>
      <c r="G62" s="17">
        <f t="shared" si="1"/>
        <v>780.68000000000006</v>
      </c>
      <c r="H62" s="70">
        <v>43000</v>
      </c>
      <c r="I62" s="168">
        <v>12715</v>
      </c>
      <c r="J62" s="75">
        <v>45042</v>
      </c>
      <c r="K62" s="70">
        <f>мар.23!K62+апр.23!H62-апр.23!G62</f>
        <v>18253.789999999994</v>
      </c>
      <c r="L62" s="11"/>
    </row>
    <row r="63" spans="1:12">
      <c r="A63" s="138"/>
      <c r="B63" s="114">
        <v>58</v>
      </c>
      <c r="C63" s="69">
        <v>15595</v>
      </c>
      <c r="D63" s="69">
        <v>15967</v>
      </c>
      <c r="E63" s="70">
        <f t="shared" si="0"/>
        <v>372</v>
      </c>
      <c r="F63" s="112">
        <v>4.71</v>
      </c>
      <c r="G63" s="17">
        <f t="shared" si="1"/>
        <v>1752.12</v>
      </c>
      <c r="H63" s="70"/>
      <c r="I63" s="168"/>
      <c r="J63" s="75"/>
      <c r="K63" s="70">
        <f>мар.23!K63+апр.23!H63-апр.23!G63</f>
        <v>-1752.12</v>
      </c>
      <c r="L63" s="11"/>
    </row>
    <row r="64" spans="1:12">
      <c r="A64" s="24"/>
      <c r="B64" s="114">
        <v>60</v>
      </c>
      <c r="C64" s="69">
        <v>1435</v>
      </c>
      <c r="D64" s="69">
        <v>1442</v>
      </c>
      <c r="E64" s="70">
        <f t="shared" si="0"/>
        <v>7</v>
      </c>
      <c r="F64" s="70">
        <v>6.73</v>
      </c>
      <c r="G64" s="17">
        <f t="shared" si="1"/>
        <v>47.11</v>
      </c>
      <c r="H64" s="70">
        <v>316.31</v>
      </c>
      <c r="I64" s="168">
        <v>718860</v>
      </c>
      <c r="J64" s="75">
        <v>45029</v>
      </c>
      <c r="K64" s="70">
        <f>мар.23!K64+апр.23!H64-апр.23!G64</f>
        <v>450.90999999999985</v>
      </c>
      <c r="L64" s="11"/>
    </row>
    <row r="65" spans="1:14">
      <c r="A65" s="140"/>
      <c r="B65" s="114">
        <v>61</v>
      </c>
      <c r="C65" s="69">
        <v>61084</v>
      </c>
      <c r="D65" s="69">
        <v>61439</v>
      </c>
      <c r="E65" s="70">
        <f t="shared" si="0"/>
        <v>355</v>
      </c>
      <c r="F65" s="112">
        <v>4.71</v>
      </c>
      <c r="G65" s="17">
        <f t="shared" si="1"/>
        <v>1672.05</v>
      </c>
      <c r="H65" s="70"/>
      <c r="I65" s="168"/>
      <c r="J65" s="75"/>
      <c r="K65" s="70">
        <f>мар.23!K65+апр.23!H65-апр.23!G65</f>
        <v>66.6099999999999</v>
      </c>
      <c r="L65" s="11"/>
    </row>
    <row r="66" spans="1:14">
      <c r="A66" s="138"/>
      <c r="B66" s="114">
        <v>62</v>
      </c>
      <c r="C66" s="69">
        <v>897</v>
      </c>
      <c r="D66" s="69">
        <v>943</v>
      </c>
      <c r="E66" s="70">
        <f t="shared" si="0"/>
        <v>46</v>
      </c>
      <c r="F66" s="70">
        <v>6.73</v>
      </c>
      <c r="G66" s="17">
        <f t="shared" si="1"/>
        <v>309.58000000000004</v>
      </c>
      <c r="H66" s="70"/>
      <c r="I66" s="168"/>
      <c r="J66" s="75"/>
      <c r="K66" s="70">
        <f>мар.23!K66+апр.23!H66-апр.23!G66</f>
        <v>-309.58000000000004</v>
      </c>
      <c r="L66" s="11"/>
    </row>
    <row r="67" spans="1:14">
      <c r="A67" s="140"/>
      <c r="B67" s="114">
        <v>63</v>
      </c>
      <c r="C67" s="69">
        <v>2302</v>
      </c>
      <c r="D67" s="69">
        <v>2548</v>
      </c>
      <c r="E67" s="70">
        <f t="shared" si="0"/>
        <v>246</v>
      </c>
      <c r="F67" s="112">
        <v>4.71</v>
      </c>
      <c r="G67" s="17">
        <f t="shared" si="1"/>
        <v>1158.6600000000001</v>
      </c>
      <c r="H67" s="70"/>
      <c r="I67" s="168"/>
      <c r="J67" s="75"/>
      <c r="K67" s="70">
        <f>мар.23!K67+апр.23!H67-апр.23!G67</f>
        <v>-1520.25</v>
      </c>
      <c r="L67" s="11"/>
      <c r="N67" s="65"/>
    </row>
    <row r="68" spans="1:14">
      <c r="A68" s="138"/>
      <c r="B68" s="114">
        <v>64</v>
      </c>
      <c r="C68" s="69">
        <v>15178</v>
      </c>
      <c r="D68" s="69">
        <v>15330</v>
      </c>
      <c r="E68" s="70">
        <f t="shared" si="0"/>
        <v>152</v>
      </c>
      <c r="F68" s="112">
        <v>4.71</v>
      </c>
      <c r="G68" s="17">
        <f t="shared" si="1"/>
        <v>715.92</v>
      </c>
      <c r="H68" s="70"/>
      <c r="I68" s="168"/>
      <c r="J68" s="75"/>
      <c r="K68" s="70">
        <f>мар.23!K68+апр.23!H68-апр.23!G68</f>
        <v>682.24999999999966</v>
      </c>
      <c r="L68" s="11"/>
    </row>
    <row r="69" spans="1:14">
      <c r="A69" s="138"/>
      <c r="B69" s="114">
        <v>65</v>
      </c>
      <c r="C69" s="69">
        <v>4257</v>
      </c>
      <c r="D69" s="69">
        <v>4315</v>
      </c>
      <c r="E69" s="70">
        <f t="shared" si="0"/>
        <v>58</v>
      </c>
      <c r="F69" s="70">
        <v>6.73</v>
      </c>
      <c r="G69" s="17">
        <f t="shared" si="1"/>
        <v>390.34000000000003</v>
      </c>
      <c r="H69" s="70"/>
      <c r="I69" s="168"/>
      <c r="J69" s="75"/>
      <c r="K69" s="70">
        <f>мар.23!K69+апр.23!H69-апр.23!G69</f>
        <v>2535.6299999999997</v>
      </c>
      <c r="L69" s="11"/>
    </row>
    <row r="70" spans="1:14">
      <c r="A70" s="138"/>
      <c r="B70" s="114">
        <v>67</v>
      </c>
      <c r="C70" s="69">
        <v>6375</v>
      </c>
      <c r="D70" s="69">
        <v>6743</v>
      </c>
      <c r="E70" s="70">
        <f t="shared" si="0"/>
        <v>368</v>
      </c>
      <c r="F70" s="70">
        <v>6.73</v>
      </c>
      <c r="G70" s="17">
        <f t="shared" si="1"/>
        <v>2476.6400000000003</v>
      </c>
      <c r="H70" s="70"/>
      <c r="I70" s="168"/>
      <c r="J70" s="75"/>
      <c r="K70" s="70">
        <f>мар.23!K70+апр.23!H70-апр.23!G70</f>
        <v>-2624.7000000000003</v>
      </c>
      <c r="L70" s="11"/>
    </row>
    <row r="71" spans="1:14">
      <c r="A71" s="138"/>
      <c r="B71" s="114">
        <v>68</v>
      </c>
      <c r="C71" s="69">
        <v>86406</v>
      </c>
      <c r="D71" s="69">
        <v>87717</v>
      </c>
      <c r="E71" s="70">
        <f t="shared" si="0"/>
        <v>1311</v>
      </c>
      <c r="F71" s="112">
        <v>4.71</v>
      </c>
      <c r="G71" s="17">
        <f t="shared" si="1"/>
        <v>6174.81</v>
      </c>
      <c r="H71" s="70">
        <v>14728.17</v>
      </c>
      <c r="I71" s="168">
        <v>7</v>
      </c>
      <c r="J71" s="75">
        <v>45029</v>
      </c>
      <c r="K71" s="70">
        <f>мар.23!K71+апр.23!H71-апр.23!G71</f>
        <v>7146.8399999999992</v>
      </c>
      <c r="L71" s="11"/>
    </row>
    <row r="72" spans="1:14">
      <c r="A72" s="138"/>
      <c r="B72" s="114">
        <v>69</v>
      </c>
      <c r="C72" s="69">
        <v>79836</v>
      </c>
      <c r="D72" s="69">
        <v>80661</v>
      </c>
      <c r="E72" s="70">
        <f t="shared" ref="E72:E138" si="2">D72-C72</f>
        <v>825</v>
      </c>
      <c r="F72" s="112">
        <v>4.71</v>
      </c>
      <c r="G72" s="17">
        <f t="shared" ref="G72:G138" si="3">F72*E72</f>
        <v>3885.75</v>
      </c>
      <c r="H72" s="70">
        <v>6271.36</v>
      </c>
      <c r="I72" s="168">
        <v>453814</v>
      </c>
      <c r="J72" s="75">
        <v>45023</v>
      </c>
      <c r="K72" s="70">
        <f>мар.23!K72+апр.23!H72-апр.23!G72</f>
        <v>-5992.2399999999989</v>
      </c>
      <c r="L72" s="11">
        <v>14953917</v>
      </c>
    </row>
    <row r="73" spans="1:14">
      <c r="A73" s="138"/>
      <c r="B73" s="114">
        <v>70</v>
      </c>
      <c r="C73" s="69">
        <v>14968</v>
      </c>
      <c r="D73" s="69">
        <v>15141</v>
      </c>
      <c r="E73" s="70">
        <f t="shared" si="2"/>
        <v>173</v>
      </c>
      <c r="F73" s="141">
        <v>4.71</v>
      </c>
      <c r="G73" s="17">
        <f t="shared" si="3"/>
        <v>814.83</v>
      </c>
      <c r="H73" s="70">
        <v>5900</v>
      </c>
      <c r="I73" s="168">
        <v>558527</v>
      </c>
      <c r="J73" s="75">
        <v>45026</v>
      </c>
      <c r="K73" s="70">
        <f>мар.23!K73+апр.23!H73-апр.23!G73</f>
        <v>-630.24000000000262</v>
      </c>
      <c r="L73" s="159" t="s">
        <v>86</v>
      </c>
    </row>
    <row r="74" spans="1:14">
      <c r="A74" s="138"/>
      <c r="B74" s="114">
        <v>71</v>
      </c>
      <c r="C74" s="69">
        <v>20152</v>
      </c>
      <c r="D74" s="69">
        <v>20243</v>
      </c>
      <c r="E74" s="70">
        <f t="shared" si="2"/>
        <v>91</v>
      </c>
      <c r="F74" s="112">
        <v>4.71</v>
      </c>
      <c r="G74" s="17">
        <f t="shared" si="3"/>
        <v>428.61</v>
      </c>
      <c r="H74" s="70">
        <v>5000</v>
      </c>
      <c r="I74" s="168">
        <v>334512</v>
      </c>
      <c r="J74" s="75">
        <v>45040</v>
      </c>
      <c r="K74" s="70">
        <f>мар.23!K74+апр.23!H74-апр.23!G74</f>
        <v>4571.3900000000003</v>
      </c>
      <c r="L74" s="11"/>
    </row>
    <row r="75" spans="1:14" s="65" customFormat="1">
      <c r="A75" s="138"/>
      <c r="B75" s="114">
        <v>72</v>
      </c>
      <c r="C75" s="69">
        <v>6912</v>
      </c>
      <c r="D75" s="69">
        <v>6969</v>
      </c>
      <c r="E75" s="70">
        <f t="shared" si="2"/>
        <v>57</v>
      </c>
      <c r="F75" s="70">
        <v>6.73</v>
      </c>
      <c r="G75" s="70">
        <f t="shared" si="3"/>
        <v>383.61</v>
      </c>
      <c r="H75" s="70"/>
      <c r="I75" s="168"/>
      <c r="J75" s="75"/>
      <c r="K75" s="70">
        <f>мар.23!K75+апр.23!H75-апр.23!G75</f>
        <v>-383.61</v>
      </c>
      <c r="L75" s="67"/>
    </row>
    <row r="76" spans="1:14">
      <c r="A76" s="138"/>
      <c r="B76" s="114">
        <v>73</v>
      </c>
      <c r="C76" s="69">
        <v>26205</v>
      </c>
      <c r="D76" s="69">
        <v>26461</v>
      </c>
      <c r="E76" s="70">
        <f t="shared" si="2"/>
        <v>256</v>
      </c>
      <c r="F76" s="70">
        <v>6.73</v>
      </c>
      <c r="G76" s="70">
        <f t="shared" si="3"/>
        <v>1722.88</v>
      </c>
      <c r="H76" s="70">
        <v>6000</v>
      </c>
      <c r="I76" s="168">
        <v>220720</v>
      </c>
      <c r="J76" s="75">
        <v>45023</v>
      </c>
      <c r="K76" s="70">
        <f>мар.23!K76+апр.23!H76-апр.23!G76</f>
        <v>4277.12</v>
      </c>
      <c r="L76" s="11"/>
    </row>
    <row r="77" spans="1:14">
      <c r="A77" s="138"/>
      <c r="B77" s="114">
        <v>74</v>
      </c>
      <c r="C77" s="69"/>
      <c r="D77" s="69"/>
      <c r="E77" s="70">
        <f t="shared" si="2"/>
        <v>0</v>
      </c>
      <c r="F77" s="70">
        <v>6.73</v>
      </c>
      <c r="G77" s="70">
        <f t="shared" si="3"/>
        <v>0</v>
      </c>
      <c r="H77" s="70"/>
      <c r="I77" s="168"/>
      <c r="J77" s="75"/>
      <c r="K77" s="70">
        <f>мар.23!K77+апр.23!H77-апр.23!G77</f>
        <v>0</v>
      </c>
      <c r="L77" s="11"/>
    </row>
    <row r="78" spans="1:14">
      <c r="A78" s="138"/>
      <c r="B78" s="114">
        <v>75</v>
      </c>
      <c r="C78" s="69"/>
      <c r="D78" s="69"/>
      <c r="E78" s="70">
        <f t="shared" si="2"/>
        <v>0</v>
      </c>
      <c r="F78" s="70">
        <v>6.73</v>
      </c>
      <c r="G78" s="70">
        <f t="shared" si="3"/>
        <v>0</v>
      </c>
      <c r="H78" s="70"/>
      <c r="I78" s="168"/>
      <c r="J78" s="75"/>
      <c r="K78" s="70">
        <f>мар.23!K78+апр.23!H78-апр.23!G78</f>
        <v>0</v>
      </c>
      <c r="L78" s="11"/>
    </row>
    <row r="79" spans="1:14">
      <c r="A79" s="138"/>
      <c r="B79" s="114">
        <v>76</v>
      </c>
      <c r="C79" s="69">
        <v>4205</v>
      </c>
      <c r="D79" s="69">
        <v>4205</v>
      </c>
      <c r="E79" s="70">
        <f t="shared" si="2"/>
        <v>0</v>
      </c>
      <c r="F79" s="70">
        <v>6.73</v>
      </c>
      <c r="G79" s="17">
        <f t="shared" si="3"/>
        <v>0</v>
      </c>
      <c r="H79" s="70"/>
      <c r="I79" s="168"/>
      <c r="J79" s="75"/>
      <c r="K79" s="70">
        <f>мар.23!K79+апр.23!H79-апр.23!G79</f>
        <v>0</v>
      </c>
      <c r="L79" s="11"/>
    </row>
    <row r="80" spans="1:14">
      <c r="A80" s="138"/>
      <c r="B80" s="114">
        <v>77</v>
      </c>
      <c r="C80" s="69">
        <v>8852</v>
      </c>
      <c r="D80" s="69">
        <v>8957</v>
      </c>
      <c r="E80" s="70">
        <f t="shared" si="2"/>
        <v>105</v>
      </c>
      <c r="F80" s="70">
        <v>6.73</v>
      </c>
      <c r="G80" s="17">
        <f t="shared" si="3"/>
        <v>706.65000000000009</v>
      </c>
      <c r="H80" s="70"/>
      <c r="I80" s="168"/>
      <c r="J80" s="75"/>
      <c r="K80" s="70">
        <f>мар.23!K80+апр.23!H80-апр.23!G80</f>
        <v>-1413.3000000000002</v>
      </c>
      <c r="L80" s="11"/>
    </row>
    <row r="81" spans="1:12">
      <c r="A81" s="22"/>
      <c r="B81" s="114">
        <v>79</v>
      </c>
      <c r="C81" s="69">
        <v>21824</v>
      </c>
      <c r="D81" s="69">
        <v>22284</v>
      </c>
      <c r="E81" s="70">
        <f t="shared" si="2"/>
        <v>460</v>
      </c>
      <c r="F81" s="70">
        <v>6.73</v>
      </c>
      <c r="G81" s="17">
        <f t="shared" si="3"/>
        <v>3095.8</v>
      </c>
      <c r="H81" s="70"/>
      <c r="I81" s="168"/>
      <c r="J81" s="75"/>
      <c r="K81" s="70">
        <f>мар.23!K81+апр.23!H81-апр.23!G81</f>
        <v>2232.3899999999994</v>
      </c>
      <c r="L81" s="11"/>
    </row>
    <row r="82" spans="1:12">
      <c r="A82" s="138"/>
      <c r="B82" s="114">
        <v>80</v>
      </c>
      <c r="C82" s="69">
        <v>9457</v>
      </c>
      <c r="D82" s="69">
        <v>10128</v>
      </c>
      <c r="E82" s="70">
        <f t="shared" si="2"/>
        <v>671</v>
      </c>
      <c r="F82" s="70">
        <v>6.73</v>
      </c>
      <c r="G82" s="17">
        <f t="shared" si="3"/>
        <v>4515.83</v>
      </c>
      <c r="H82" s="70"/>
      <c r="I82" s="168"/>
      <c r="J82" s="75"/>
      <c r="K82" s="70">
        <f>мар.23!K82+апр.23!H82-апр.23!G82</f>
        <v>-8386.75</v>
      </c>
      <c r="L82" s="11"/>
    </row>
    <row r="83" spans="1:12">
      <c r="A83" s="138"/>
      <c r="B83" s="128">
        <v>81</v>
      </c>
      <c r="C83" s="69">
        <v>49425</v>
      </c>
      <c r="D83" s="69">
        <v>49695</v>
      </c>
      <c r="E83" s="70">
        <f t="shared" si="2"/>
        <v>270</v>
      </c>
      <c r="F83" s="112">
        <v>4.71</v>
      </c>
      <c r="G83" s="17">
        <f t="shared" si="3"/>
        <v>1271.7</v>
      </c>
      <c r="H83" s="70"/>
      <c r="I83" s="168"/>
      <c r="J83" s="75"/>
      <c r="K83" s="70">
        <f>мар.23!K83+апр.23!H83-апр.23!G83</f>
        <v>-3702.0599999999995</v>
      </c>
      <c r="L83" s="11"/>
    </row>
    <row r="84" spans="1:12">
      <c r="A84" s="138"/>
      <c r="B84" s="114">
        <v>82</v>
      </c>
      <c r="C84" s="69">
        <v>31344</v>
      </c>
      <c r="D84" s="69">
        <v>31378</v>
      </c>
      <c r="E84" s="70">
        <f t="shared" si="2"/>
        <v>34</v>
      </c>
      <c r="F84" s="112">
        <v>4.71</v>
      </c>
      <c r="G84" s="17">
        <f t="shared" si="3"/>
        <v>160.13999999999999</v>
      </c>
      <c r="H84" s="70"/>
      <c r="I84" s="168"/>
      <c r="J84" s="75"/>
      <c r="K84" s="70">
        <f>мар.23!K84+апр.23!H84-апр.23!G84</f>
        <v>63.920000000000186</v>
      </c>
      <c r="L84" s="11"/>
    </row>
    <row r="85" spans="1:12">
      <c r="A85" s="138"/>
      <c r="B85" s="114">
        <v>83</v>
      </c>
      <c r="C85" s="69">
        <v>13830</v>
      </c>
      <c r="D85" s="69">
        <v>13946</v>
      </c>
      <c r="E85" s="70">
        <f t="shared" si="2"/>
        <v>116</v>
      </c>
      <c r="F85" s="112">
        <v>4.71</v>
      </c>
      <c r="G85" s="17">
        <f t="shared" si="3"/>
        <v>546.36</v>
      </c>
      <c r="H85" s="70"/>
      <c r="I85" s="168"/>
      <c r="J85" s="75"/>
      <c r="K85" s="70">
        <f>мар.23!K85+апр.23!H85-апр.23!G85</f>
        <v>-1092.68</v>
      </c>
      <c r="L85" s="11"/>
    </row>
    <row r="86" spans="1:12">
      <c r="A86" s="138"/>
      <c r="B86" s="114">
        <v>84</v>
      </c>
      <c r="C86" s="69">
        <v>6537</v>
      </c>
      <c r="D86" s="69">
        <v>6550</v>
      </c>
      <c r="E86" s="70">
        <f t="shared" si="2"/>
        <v>13</v>
      </c>
      <c r="F86" s="70">
        <v>6.73</v>
      </c>
      <c r="G86" s="17">
        <f t="shared" si="3"/>
        <v>87.490000000000009</v>
      </c>
      <c r="H86" s="70"/>
      <c r="I86" s="168"/>
      <c r="J86" s="75"/>
      <c r="K86" s="70">
        <f>мар.23!K86+апр.23!H86-апр.23!G86</f>
        <v>-107.68</v>
      </c>
      <c r="L86" s="11"/>
    </row>
    <row r="87" spans="1:12">
      <c r="A87" s="22"/>
      <c r="B87" s="114">
        <v>85</v>
      </c>
      <c r="C87" s="69">
        <v>21985</v>
      </c>
      <c r="D87" s="69">
        <v>22190</v>
      </c>
      <c r="E87" s="70">
        <f t="shared" si="2"/>
        <v>205</v>
      </c>
      <c r="F87" s="70">
        <v>6.73</v>
      </c>
      <c r="G87" s="17">
        <f t="shared" si="3"/>
        <v>1379.65</v>
      </c>
      <c r="H87" s="70"/>
      <c r="I87" s="168"/>
      <c r="J87" s="75"/>
      <c r="K87" s="70">
        <f>мар.23!K87+апр.23!H87-апр.23!G87</f>
        <v>552.50999999999976</v>
      </c>
      <c r="L87" s="11"/>
    </row>
    <row r="88" spans="1:12">
      <c r="A88" s="138"/>
      <c r="B88" s="114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70">
        <f>мар.23!K88+апр.23!H88-апр.23!G88</f>
        <v>0</v>
      </c>
      <c r="L88" s="11"/>
    </row>
    <row r="89" spans="1:12">
      <c r="A89" s="138"/>
      <c r="B89" s="114">
        <v>87</v>
      </c>
      <c r="C89" s="69">
        <v>12786</v>
      </c>
      <c r="D89" s="69">
        <v>12847</v>
      </c>
      <c r="E89" s="70">
        <f t="shared" si="2"/>
        <v>61</v>
      </c>
      <c r="F89" s="70">
        <v>6.73</v>
      </c>
      <c r="G89" s="17">
        <f t="shared" si="3"/>
        <v>410.53000000000003</v>
      </c>
      <c r="H89" s="70"/>
      <c r="I89" s="168"/>
      <c r="J89" s="75"/>
      <c r="K89" s="70">
        <f>мар.23!K89+апр.23!H89-апр.23!G89</f>
        <v>1037.6100000000001</v>
      </c>
      <c r="L89" s="11"/>
    </row>
    <row r="90" spans="1:12">
      <c r="A90" s="138"/>
      <c r="B90" s="114">
        <v>88</v>
      </c>
      <c r="C90" s="69">
        <v>1297</v>
      </c>
      <c r="D90" s="69">
        <v>1297</v>
      </c>
      <c r="E90" s="70">
        <f t="shared" si="2"/>
        <v>0</v>
      </c>
      <c r="F90" s="70">
        <v>6.73</v>
      </c>
      <c r="G90" s="17">
        <f t="shared" si="3"/>
        <v>0</v>
      </c>
      <c r="H90" s="70"/>
      <c r="I90" s="168"/>
      <c r="J90" s="75"/>
      <c r="K90" s="70">
        <f>мар.23!K90+апр.23!H90-апр.23!G90</f>
        <v>-107.68</v>
      </c>
      <c r="L90" s="11"/>
    </row>
    <row r="91" spans="1:12">
      <c r="A91" s="138"/>
      <c r="B91" s="114">
        <v>89</v>
      </c>
      <c r="C91" s="69">
        <v>9818</v>
      </c>
      <c r="D91" s="69">
        <v>9909</v>
      </c>
      <c r="E91" s="70">
        <f t="shared" si="2"/>
        <v>91</v>
      </c>
      <c r="F91" s="112">
        <v>4.71</v>
      </c>
      <c r="G91" s="17">
        <f t="shared" si="3"/>
        <v>428.61</v>
      </c>
      <c r="H91" s="70"/>
      <c r="I91" s="168"/>
      <c r="J91" s="75"/>
      <c r="K91" s="70">
        <f>мар.23!K91+апр.23!H91-апр.23!G91</f>
        <v>-428.61</v>
      </c>
      <c r="L91" s="11"/>
    </row>
    <row r="92" spans="1:12">
      <c r="A92" s="138"/>
      <c r="B92" s="114">
        <v>90</v>
      </c>
      <c r="C92" s="69">
        <v>10969</v>
      </c>
      <c r="D92" s="69">
        <v>11061</v>
      </c>
      <c r="E92" s="70">
        <f t="shared" si="2"/>
        <v>92</v>
      </c>
      <c r="F92" s="70">
        <v>6.73</v>
      </c>
      <c r="G92" s="17">
        <f t="shared" si="3"/>
        <v>619.16000000000008</v>
      </c>
      <c r="H92" s="70"/>
      <c r="I92" s="168"/>
      <c r="J92" s="75"/>
      <c r="K92" s="70">
        <f>мар.23!K92+апр.23!H92-апр.23!G92</f>
        <v>-847.98000000000013</v>
      </c>
      <c r="L92" s="11"/>
    </row>
    <row r="93" spans="1:12">
      <c r="A93" s="138"/>
      <c r="B93" s="114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70">
        <f>мар.23!K93+апр.23!H93-апр.23!G93</f>
        <v>0</v>
      </c>
      <c r="L93" s="11"/>
    </row>
    <row r="94" spans="1:12">
      <c r="A94" s="138"/>
      <c r="B94" s="114">
        <v>92</v>
      </c>
      <c r="C94" s="69">
        <v>22060</v>
      </c>
      <c r="D94" s="69">
        <v>22091</v>
      </c>
      <c r="E94" s="70">
        <f t="shared" si="2"/>
        <v>31</v>
      </c>
      <c r="F94" s="70">
        <v>6.73</v>
      </c>
      <c r="G94" s="17">
        <f t="shared" si="3"/>
        <v>208.63000000000002</v>
      </c>
      <c r="H94" s="70">
        <v>868.17</v>
      </c>
      <c r="I94" s="168">
        <v>675581</v>
      </c>
      <c r="J94" s="75">
        <v>45023</v>
      </c>
      <c r="K94" s="70">
        <f>мар.23!K94+апр.23!H94-апр.23!G94</f>
        <v>-208.63000000000059</v>
      </c>
      <c r="L94" s="11"/>
    </row>
    <row r="95" spans="1:12">
      <c r="A95" s="138"/>
      <c r="B95" s="114">
        <v>93</v>
      </c>
      <c r="C95" s="69">
        <v>15317</v>
      </c>
      <c r="D95" s="69">
        <v>15617</v>
      </c>
      <c r="E95" s="70">
        <f t="shared" si="2"/>
        <v>300</v>
      </c>
      <c r="F95" s="70">
        <v>6.73</v>
      </c>
      <c r="G95" s="17">
        <f t="shared" si="3"/>
        <v>2019.0000000000002</v>
      </c>
      <c r="H95" s="70"/>
      <c r="I95" s="168"/>
      <c r="J95" s="75"/>
      <c r="K95" s="70">
        <f>мар.23!K95+апр.23!H95-апр.23!G95</f>
        <v>-2019.0000000000002</v>
      </c>
      <c r="L95" s="11"/>
    </row>
    <row r="96" spans="1:12">
      <c r="A96" s="138"/>
      <c r="B96" s="114">
        <v>94</v>
      </c>
      <c r="C96" s="69">
        <v>1858</v>
      </c>
      <c r="D96" s="69">
        <v>1865</v>
      </c>
      <c r="E96" s="70">
        <f t="shared" si="2"/>
        <v>7</v>
      </c>
      <c r="F96" s="70">
        <v>6.73</v>
      </c>
      <c r="G96" s="17">
        <f t="shared" si="3"/>
        <v>47.11</v>
      </c>
      <c r="H96" s="70"/>
      <c r="I96" s="168"/>
      <c r="J96" s="75"/>
      <c r="K96" s="70">
        <f>мар.23!K96+апр.23!H96-апр.23!G96</f>
        <v>-538.4</v>
      </c>
      <c r="L96" s="11"/>
    </row>
    <row r="97" spans="1:12">
      <c r="A97" s="138"/>
      <c r="B97" s="114">
        <v>95</v>
      </c>
      <c r="C97" s="69">
        <v>848</v>
      </c>
      <c r="D97" s="69">
        <v>848</v>
      </c>
      <c r="E97" s="70">
        <f t="shared" si="2"/>
        <v>0</v>
      </c>
      <c r="F97" s="70">
        <v>6.73</v>
      </c>
      <c r="G97" s="17">
        <f t="shared" si="3"/>
        <v>0</v>
      </c>
      <c r="H97" s="70"/>
      <c r="I97" s="168"/>
      <c r="J97" s="75"/>
      <c r="K97" s="70">
        <f>мар.23!K97+апр.23!H97-апр.23!G97</f>
        <v>0</v>
      </c>
      <c r="L97" s="11"/>
    </row>
    <row r="98" spans="1:12">
      <c r="A98" s="138"/>
      <c r="B98" s="114">
        <v>96</v>
      </c>
      <c r="C98" s="69">
        <v>37481</v>
      </c>
      <c r="D98" s="69">
        <v>37918</v>
      </c>
      <c r="E98" s="70">
        <f t="shared" si="2"/>
        <v>437</v>
      </c>
      <c r="F98" s="70">
        <v>6.73</v>
      </c>
      <c r="G98" s="17">
        <f t="shared" si="3"/>
        <v>2941.01</v>
      </c>
      <c r="H98" s="70">
        <v>10000</v>
      </c>
      <c r="I98" s="168">
        <v>923828</v>
      </c>
      <c r="J98" s="75">
        <v>45023</v>
      </c>
      <c r="K98" s="70">
        <f>мар.23!K98+апр.23!H98-апр.23!G98</f>
        <v>-9815.090000000002</v>
      </c>
      <c r="L98" s="11"/>
    </row>
    <row r="99" spans="1:12">
      <c r="A99" s="138"/>
      <c r="B99" s="114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70">
        <f>мар.23!K99+апр.23!H99-апр.23!G99</f>
        <v>0</v>
      </c>
      <c r="L99" s="11"/>
    </row>
    <row r="100" spans="1:12" s="65" customFormat="1">
      <c r="A100" s="162"/>
      <c r="B100" s="161" t="s">
        <v>39</v>
      </c>
      <c r="C100" s="69"/>
      <c r="D100" s="69"/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мар.23!K100+апр.23!H100-апр.23!G100</f>
        <v>0</v>
      </c>
      <c r="L100" s="67"/>
    </row>
    <row r="101" spans="1:12" s="65" customFormat="1">
      <c r="A101" s="179"/>
      <c r="B101" s="178" t="s">
        <v>97</v>
      </c>
      <c r="C101" s="69"/>
      <c r="D101" s="69"/>
      <c r="E101" s="70">
        <f t="shared" si="2"/>
        <v>0</v>
      </c>
      <c r="F101" s="70">
        <v>6.73</v>
      </c>
      <c r="G101" s="70">
        <f t="shared" si="3"/>
        <v>0</v>
      </c>
      <c r="H101" s="70"/>
      <c r="I101" s="178"/>
      <c r="J101" s="75"/>
      <c r="K101" s="70">
        <f>мар.23!K101+апр.23!H101-апр.23!G101</f>
        <v>0</v>
      </c>
      <c r="L101" s="67"/>
    </row>
    <row r="102" spans="1:12">
      <c r="A102" s="138"/>
      <c r="B102" s="128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мар.23!K102+апр.23!H102-апр.23!G102</f>
        <v>0</v>
      </c>
      <c r="L102" s="11"/>
    </row>
    <row r="103" spans="1:12">
      <c r="A103" s="138"/>
      <c r="B103" s="114" t="s">
        <v>24</v>
      </c>
      <c r="C103" s="69">
        <v>1588</v>
      </c>
      <c r="D103" s="69">
        <v>1789</v>
      </c>
      <c r="E103" s="70">
        <f t="shared" si="2"/>
        <v>201</v>
      </c>
      <c r="F103" s="70">
        <v>6.73</v>
      </c>
      <c r="G103" s="70">
        <f t="shared" si="3"/>
        <v>1352.73</v>
      </c>
      <c r="H103" s="70"/>
      <c r="I103" s="168"/>
      <c r="J103" s="75"/>
      <c r="K103" s="70">
        <f>мар.23!K103+апр.23!H103-апр.23!G103</f>
        <v>-2698.73</v>
      </c>
      <c r="L103" s="11"/>
    </row>
    <row r="104" spans="1:12">
      <c r="A104" s="138"/>
      <c r="B104" s="114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мар.23!K104+апр.23!H104-апр.23!G104</f>
        <v>0</v>
      </c>
      <c r="L104" s="11"/>
    </row>
    <row r="105" spans="1:12" s="65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мар.23!K105+апр.23!H105-апр.23!G105</f>
        <v>0</v>
      </c>
      <c r="L105" s="67"/>
    </row>
    <row r="106" spans="1:12">
      <c r="A106" s="138"/>
      <c r="B106" s="114">
        <v>101</v>
      </c>
      <c r="C106" s="69">
        <v>46414</v>
      </c>
      <c r="D106" s="69">
        <v>47034</v>
      </c>
      <c r="E106" s="70">
        <f t="shared" si="2"/>
        <v>620</v>
      </c>
      <c r="F106" s="112">
        <v>4.71</v>
      </c>
      <c r="G106" s="17">
        <f t="shared" si="3"/>
        <v>2920.2</v>
      </c>
      <c r="H106" s="70">
        <v>7000</v>
      </c>
      <c r="I106" s="168">
        <v>26579.195230000001</v>
      </c>
      <c r="J106" s="75">
        <v>45036</v>
      </c>
      <c r="K106" s="70">
        <f>мар.23!K106+апр.23!H106-апр.23!G106</f>
        <v>9376.119999999999</v>
      </c>
      <c r="L106" s="11"/>
    </row>
    <row r="107" spans="1:12">
      <c r="A107" s="138"/>
      <c r="B107" s="114">
        <v>102</v>
      </c>
      <c r="C107" s="69">
        <v>86384</v>
      </c>
      <c r="D107" s="69">
        <v>86699</v>
      </c>
      <c r="E107" s="70">
        <f t="shared" si="2"/>
        <v>315</v>
      </c>
      <c r="F107" s="112">
        <v>4.71</v>
      </c>
      <c r="G107" s="17">
        <f t="shared" si="3"/>
        <v>1483.65</v>
      </c>
      <c r="H107" s="70"/>
      <c r="I107" s="168"/>
      <c r="J107" s="75"/>
      <c r="K107" s="70">
        <f>мар.23!K107+апр.23!H107-апр.23!G107</f>
        <v>-20681.61</v>
      </c>
      <c r="L107" s="11">
        <v>21222143</v>
      </c>
    </row>
    <row r="108" spans="1:12">
      <c r="A108" s="138"/>
      <c r="B108" s="114">
        <v>103</v>
      </c>
      <c r="C108" s="69">
        <v>25080</v>
      </c>
      <c r="D108" s="69">
        <v>26376</v>
      </c>
      <c r="E108" s="70">
        <f t="shared" si="2"/>
        <v>1296</v>
      </c>
      <c r="F108" s="70">
        <v>6.73</v>
      </c>
      <c r="G108" s="17">
        <f t="shared" si="3"/>
        <v>8722.08</v>
      </c>
      <c r="H108" s="70">
        <v>13967.75</v>
      </c>
      <c r="I108" s="168">
        <v>833707</v>
      </c>
      <c r="J108" s="75">
        <v>45033</v>
      </c>
      <c r="K108" s="70">
        <f>мар.23!K108+апр.23!H108-апр.23!G108</f>
        <v>4148.68</v>
      </c>
      <c r="L108" s="11"/>
    </row>
    <row r="109" spans="1:12">
      <c r="A109" s="138"/>
      <c r="B109" s="114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70">
        <f>мар.23!K109+апр.23!H109-апр.23!G109</f>
        <v>0</v>
      </c>
      <c r="L109" s="11"/>
    </row>
    <row r="110" spans="1:12">
      <c r="A110" s="138"/>
      <c r="B110" s="114">
        <v>105</v>
      </c>
      <c r="C110" s="69">
        <v>529</v>
      </c>
      <c r="D110" s="69">
        <v>532</v>
      </c>
      <c r="E110" s="70">
        <f t="shared" si="2"/>
        <v>3</v>
      </c>
      <c r="F110" s="70">
        <v>6.73</v>
      </c>
      <c r="G110" s="17">
        <f t="shared" si="3"/>
        <v>20.190000000000001</v>
      </c>
      <c r="H110" s="70"/>
      <c r="I110" s="168"/>
      <c r="J110" s="75"/>
      <c r="K110" s="70">
        <f>мар.23!K110+апр.23!H110-апр.23!G110</f>
        <v>-20.190000000000001</v>
      </c>
      <c r="L110" s="11"/>
    </row>
    <row r="111" spans="1:12">
      <c r="A111" s="138"/>
      <c r="B111" s="114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70">
        <f>мар.23!K111+апр.23!H111-апр.23!G111</f>
        <v>0</v>
      </c>
      <c r="L111" s="11"/>
    </row>
    <row r="112" spans="1:12">
      <c r="A112" s="138"/>
      <c r="B112" s="114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70">
        <f>мар.23!K112+апр.23!H112-апр.23!G112</f>
        <v>0</v>
      </c>
      <c r="L112" s="11"/>
    </row>
    <row r="113" spans="1:12">
      <c r="A113" s="138"/>
      <c r="B113" s="114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70">
        <f>мар.23!K113+апр.23!H113-апр.23!G113</f>
        <v>0</v>
      </c>
      <c r="L113" s="11"/>
    </row>
    <row r="114" spans="1:12">
      <c r="A114" s="138"/>
      <c r="B114" s="114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70">
        <f>мар.23!K114+апр.23!H114-апр.23!G114</f>
        <v>0</v>
      </c>
      <c r="L114" s="11"/>
    </row>
    <row r="115" spans="1:12">
      <c r="A115" s="140"/>
      <c r="B115" s="114">
        <v>110</v>
      </c>
      <c r="C115" s="69">
        <v>6903</v>
      </c>
      <c r="D115" s="69">
        <v>6903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70">
        <f>мар.23!K115+апр.23!H115-апр.23!G115</f>
        <v>827</v>
      </c>
      <c r="L115" s="11"/>
    </row>
    <row r="116" spans="1:12">
      <c r="A116" s="138"/>
      <c r="B116" s="114">
        <v>111</v>
      </c>
      <c r="C116" s="69">
        <v>18146</v>
      </c>
      <c r="D116" s="69">
        <v>18168</v>
      </c>
      <c r="E116" s="70">
        <f t="shared" si="2"/>
        <v>22</v>
      </c>
      <c r="F116" s="70">
        <v>6.73</v>
      </c>
      <c r="G116" s="17">
        <f t="shared" si="3"/>
        <v>148.06</v>
      </c>
      <c r="H116" s="70"/>
      <c r="I116" s="168"/>
      <c r="J116" s="75"/>
      <c r="K116" s="70">
        <f>мар.23!K116+апр.23!H116-апр.23!G116</f>
        <v>-686.46</v>
      </c>
      <c r="L116" s="11"/>
    </row>
    <row r="117" spans="1:12">
      <c r="A117" s="138"/>
      <c r="B117" s="114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70">
        <f>мар.23!K117+апр.23!H117-апр.23!G117</f>
        <v>0</v>
      </c>
      <c r="L117" s="11"/>
    </row>
    <row r="118" spans="1:12">
      <c r="A118" s="138"/>
      <c r="B118" s="114">
        <v>113</v>
      </c>
      <c r="C118" s="69">
        <v>1534</v>
      </c>
      <c r="D118" s="69">
        <v>1542</v>
      </c>
      <c r="E118" s="70">
        <f t="shared" si="2"/>
        <v>8</v>
      </c>
      <c r="F118" s="70">
        <v>6.73</v>
      </c>
      <c r="G118" s="17">
        <f t="shared" si="3"/>
        <v>53.84</v>
      </c>
      <c r="H118" s="70"/>
      <c r="I118" s="168"/>
      <c r="J118" s="75"/>
      <c r="K118" s="70">
        <f>мар.23!K118+апр.23!H118-апр.23!G118</f>
        <v>-188.44000000000003</v>
      </c>
      <c r="L118" s="11"/>
    </row>
    <row r="119" spans="1:12">
      <c r="A119" s="138"/>
      <c r="B119" s="114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70">
        <f>мар.23!K119+апр.23!H119-апр.23!G119</f>
        <v>0</v>
      </c>
      <c r="L119" s="11"/>
    </row>
    <row r="120" spans="1:12">
      <c r="A120" s="22"/>
      <c r="B120" s="114">
        <v>116</v>
      </c>
      <c r="C120" s="69">
        <v>118567</v>
      </c>
      <c r="D120" s="69">
        <v>119004</v>
      </c>
      <c r="E120" s="70">
        <f t="shared" si="2"/>
        <v>437</v>
      </c>
      <c r="F120" s="112">
        <v>4.71</v>
      </c>
      <c r="G120" s="17">
        <f t="shared" si="3"/>
        <v>2058.27</v>
      </c>
      <c r="H120" s="70">
        <v>23000</v>
      </c>
      <c r="I120" s="168">
        <v>492685</v>
      </c>
      <c r="J120" s="75">
        <v>45033</v>
      </c>
      <c r="K120" s="70">
        <f>мар.23!K120+апр.23!H120-апр.23!G120</f>
        <v>-3394.8399999999997</v>
      </c>
      <c r="L120" s="11">
        <v>14954132</v>
      </c>
    </row>
    <row r="121" spans="1:12">
      <c r="A121" s="138"/>
      <c r="B121" s="114">
        <v>117</v>
      </c>
      <c r="C121" s="69">
        <v>36997</v>
      </c>
      <c r="D121" s="69">
        <v>37284</v>
      </c>
      <c r="E121" s="70">
        <f t="shared" si="2"/>
        <v>287</v>
      </c>
      <c r="F121" s="70">
        <v>6.73</v>
      </c>
      <c r="G121" s="17">
        <f t="shared" si="3"/>
        <v>1931.5100000000002</v>
      </c>
      <c r="H121" s="70"/>
      <c r="I121" s="168"/>
      <c r="J121" s="75"/>
      <c r="K121" s="70">
        <f>мар.23!K121+апр.23!H121-апр.23!G121</f>
        <v>-18864.190000000002</v>
      </c>
      <c r="L121" s="11"/>
    </row>
    <row r="122" spans="1:12">
      <c r="A122" s="138"/>
      <c r="B122" s="114">
        <v>118</v>
      </c>
      <c r="C122" s="69">
        <v>23602</v>
      </c>
      <c r="D122" s="69">
        <v>23997</v>
      </c>
      <c r="E122" s="70">
        <f t="shared" si="2"/>
        <v>395</v>
      </c>
      <c r="F122" s="70">
        <v>6.73</v>
      </c>
      <c r="G122" s="17">
        <f t="shared" si="3"/>
        <v>2658.3500000000004</v>
      </c>
      <c r="H122" s="70"/>
      <c r="I122" s="168"/>
      <c r="J122" s="75"/>
      <c r="K122" s="70">
        <f>мар.23!K122+апр.23!H122-апр.23!G122</f>
        <v>-8622.6900000000023</v>
      </c>
      <c r="L122" s="11"/>
    </row>
    <row r="123" spans="1:12">
      <c r="A123" s="138"/>
      <c r="B123" s="114">
        <v>120</v>
      </c>
      <c r="C123" s="69">
        <v>782</v>
      </c>
      <c r="D123" s="69">
        <v>983</v>
      </c>
      <c r="E123" s="70">
        <f t="shared" si="2"/>
        <v>201</v>
      </c>
      <c r="F123" s="70">
        <v>6.73</v>
      </c>
      <c r="G123" s="17">
        <f t="shared" si="3"/>
        <v>1352.73</v>
      </c>
      <c r="H123" s="70"/>
      <c r="I123" s="168"/>
      <c r="J123" s="75"/>
      <c r="K123" s="70">
        <f>мар.23!K123+апр.23!H123-апр.23!G123</f>
        <v>-1702.69</v>
      </c>
      <c r="L123" s="11"/>
    </row>
    <row r="124" spans="1:12">
      <c r="A124" s="138"/>
      <c r="B124" s="114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70">
        <f>мар.23!K124+апр.23!H124-апр.23!G124</f>
        <v>0</v>
      </c>
      <c r="L124" s="11"/>
    </row>
    <row r="125" spans="1:12">
      <c r="A125" s="138"/>
      <c r="B125" s="114">
        <v>122</v>
      </c>
      <c r="C125" s="69"/>
      <c r="D125" s="69"/>
      <c r="E125" s="70">
        <f t="shared" si="2"/>
        <v>0</v>
      </c>
      <c r="F125" s="70">
        <v>6.73</v>
      </c>
      <c r="G125" s="17">
        <f t="shared" si="3"/>
        <v>0</v>
      </c>
      <c r="H125" s="70"/>
      <c r="I125" s="168"/>
      <c r="J125" s="75"/>
      <c r="K125" s="70">
        <f>мар.23!K125+апр.23!H125-апр.23!G125</f>
        <v>0</v>
      </c>
      <c r="L125" s="11"/>
    </row>
    <row r="126" spans="1:12">
      <c r="A126" s="138"/>
      <c r="B126" s="114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70">
        <f>мар.23!K126+апр.23!H126-апр.23!G126</f>
        <v>0</v>
      </c>
      <c r="L126" s="11"/>
    </row>
    <row r="127" spans="1:12">
      <c r="A127" s="138"/>
      <c r="B127" s="114">
        <v>124</v>
      </c>
      <c r="C127" s="69"/>
      <c r="D127" s="69"/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70">
        <f>мар.23!K127+апр.23!H127-апр.23!G127</f>
        <v>0</v>
      </c>
      <c r="L127" s="11"/>
    </row>
    <row r="128" spans="1:12">
      <c r="A128" s="25"/>
      <c r="B128" s="114">
        <v>125</v>
      </c>
      <c r="C128" s="69">
        <v>901</v>
      </c>
      <c r="D128" s="69">
        <v>901</v>
      </c>
      <c r="E128" s="70">
        <f t="shared" si="2"/>
        <v>0</v>
      </c>
      <c r="F128" s="70">
        <v>6.73</v>
      </c>
      <c r="G128" s="17">
        <f t="shared" si="3"/>
        <v>0</v>
      </c>
      <c r="H128" s="70"/>
      <c r="I128" s="168"/>
      <c r="J128" s="75"/>
      <c r="K128" s="70">
        <f>мар.23!K128+апр.23!H128-апр.23!G128</f>
        <v>0</v>
      </c>
      <c r="L128" s="11"/>
    </row>
    <row r="129" spans="1:12">
      <c r="A129" s="138"/>
      <c r="B129" s="114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70">
        <f>мар.23!K129+апр.23!H129-апр.23!G129</f>
        <v>0</v>
      </c>
      <c r="L129" s="11"/>
    </row>
    <row r="130" spans="1:12">
      <c r="A130" s="138"/>
      <c r="B130" s="153" t="s">
        <v>30</v>
      </c>
      <c r="C130" s="69">
        <v>16350</v>
      </c>
      <c r="D130" s="69">
        <v>16634</v>
      </c>
      <c r="E130" s="70">
        <f t="shared" si="2"/>
        <v>284</v>
      </c>
      <c r="F130" s="112">
        <v>4.71</v>
      </c>
      <c r="G130" s="17">
        <f t="shared" si="3"/>
        <v>1337.64</v>
      </c>
      <c r="H130" s="70">
        <v>4500</v>
      </c>
      <c r="I130" s="168">
        <v>256081</v>
      </c>
      <c r="J130" s="75">
        <v>45040</v>
      </c>
      <c r="K130" s="70">
        <f>мар.23!K130+апр.23!H130-апр.23!G130</f>
        <v>4848.6499999999987</v>
      </c>
      <c r="L130" s="11"/>
    </row>
    <row r="131" spans="1:12">
      <c r="A131" s="138"/>
      <c r="B131" s="114" t="s">
        <v>23</v>
      </c>
      <c r="C131" s="69">
        <v>7700</v>
      </c>
      <c r="D131" s="69">
        <v>7714</v>
      </c>
      <c r="E131" s="70">
        <f t="shared" si="2"/>
        <v>14</v>
      </c>
      <c r="F131" s="112">
        <v>4.71</v>
      </c>
      <c r="G131" s="17">
        <f t="shared" si="3"/>
        <v>65.94</v>
      </c>
      <c r="H131" s="70">
        <v>2800</v>
      </c>
      <c r="I131" s="168">
        <v>212928</v>
      </c>
      <c r="J131" s="75">
        <v>45023</v>
      </c>
      <c r="K131" s="70">
        <f>мар.23!K131+апр.23!H131-апр.23!G131</f>
        <v>2719.93</v>
      </c>
      <c r="L131" s="11"/>
    </row>
    <row r="132" spans="1:12">
      <c r="A132" s="138"/>
      <c r="B132" s="114">
        <v>129</v>
      </c>
      <c r="C132" s="69">
        <v>5660</v>
      </c>
      <c r="D132" s="69">
        <v>5660</v>
      </c>
      <c r="E132" s="70">
        <f t="shared" si="2"/>
        <v>0</v>
      </c>
      <c r="F132" s="70">
        <v>6.73</v>
      </c>
      <c r="G132" s="17">
        <f t="shared" si="3"/>
        <v>0</v>
      </c>
      <c r="H132" s="70"/>
      <c r="I132" s="168"/>
      <c r="J132" s="75"/>
      <c r="K132" s="70">
        <f>мар.23!K132+апр.23!H132-апр.23!G132</f>
        <v>0</v>
      </c>
      <c r="L132" s="11"/>
    </row>
    <row r="133" spans="1:12">
      <c r="A133" s="138"/>
      <c r="B133" s="114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70">
        <f>мар.23!K133+апр.23!H133-апр.23!G133</f>
        <v>0</v>
      </c>
      <c r="L133" s="11"/>
    </row>
    <row r="134" spans="1:12">
      <c r="A134" s="138"/>
      <c r="B134" s="128">
        <v>131</v>
      </c>
      <c r="C134" s="69"/>
      <c r="D134" s="69"/>
      <c r="E134" s="70">
        <f t="shared" si="2"/>
        <v>0</v>
      </c>
      <c r="F134" s="70">
        <v>6.73</v>
      </c>
      <c r="G134" s="70">
        <f t="shared" si="3"/>
        <v>0</v>
      </c>
      <c r="H134" s="70"/>
      <c r="I134" s="168"/>
      <c r="J134" s="75"/>
      <c r="K134" s="70">
        <f>мар.23!K134+апр.23!H134-апр.23!G134</f>
        <v>0</v>
      </c>
      <c r="L134" s="11"/>
    </row>
    <row r="135" spans="1:12">
      <c r="A135" s="138"/>
      <c r="B135" s="114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70">
        <f>мар.23!K135+апр.23!H135-апр.23!G135</f>
        <v>0</v>
      </c>
      <c r="L135" s="11"/>
    </row>
    <row r="136" spans="1:12">
      <c r="A136" s="138"/>
      <c r="B136" s="114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70">
        <f>мар.23!K136+апр.23!H136-апр.23!G136</f>
        <v>0</v>
      </c>
      <c r="L136" s="11"/>
    </row>
    <row r="137" spans="1:12">
      <c r="A137" s="138"/>
      <c r="B137" s="114">
        <v>134</v>
      </c>
      <c r="C137" s="69"/>
      <c r="D137" s="69"/>
      <c r="E137" s="70">
        <f t="shared" si="2"/>
        <v>0</v>
      </c>
      <c r="F137" s="70">
        <v>6.73</v>
      </c>
      <c r="G137" s="17">
        <f t="shared" si="3"/>
        <v>0</v>
      </c>
      <c r="H137" s="70"/>
      <c r="I137" s="168"/>
      <c r="J137" s="75"/>
      <c r="K137" s="70">
        <f>мар.23!K137+апр.23!H137-апр.23!G137</f>
        <v>0</v>
      </c>
      <c r="L137" s="11"/>
    </row>
    <row r="138" spans="1:12">
      <c r="A138" s="138"/>
      <c r="B138" s="114">
        <v>135</v>
      </c>
      <c r="C138" s="69">
        <v>41627</v>
      </c>
      <c r="D138" s="69">
        <v>42129</v>
      </c>
      <c r="E138" s="70">
        <f t="shared" si="2"/>
        <v>502</v>
      </c>
      <c r="F138" s="112">
        <v>4.71</v>
      </c>
      <c r="G138" s="17">
        <f t="shared" si="3"/>
        <v>2364.42</v>
      </c>
      <c r="H138" s="70">
        <v>8000</v>
      </c>
      <c r="I138" s="168">
        <v>175428</v>
      </c>
      <c r="J138" s="75">
        <v>45035</v>
      </c>
      <c r="K138" s="70">
        <f>мар.23!K138+апр.23!H138-апр.23!G138</f>
        <v>2247.7400000000007</v>
      </c>
      <c r="L138" s="11"/>
    </row>
    <row r="139" spans="1:12">
      <c r="A139" s="138"/>
      <c r="B139" s="114">
        <v>136</v>
      </c>
      <c r="C139" s="69"/>
      <c r="D139" s="69"/>
      <c r="E139" s="70">
        <f t="shared" ref="E139:E202" si="4">D139-C139</f>
        <v>0</v>
      </c>
      <c r="F139" s="70">
        <v>6.73</v>
      </c>
      <c r="G139" s="17">
        <f t="shared" ref="G139:G202" si="5">F139*E139</f>
        <v>0</v>
      </c>
      <c r="H139" s="70"/>
      <c r="I139" s="168"/>
      <c r="J139" s="75"/>
      <c r="K139" s="70">
        <f>мар.23!K139+апр.23!H139-апр.23!G139</f>
        <v>0</v>
      </c>
      <c r="L139" s="11"/>
    </row>
    <row r="140" spans="1:12">
      <c r="A140" s="138"/>
      <c r="B140" s="114">
        <v>137</v>
      </c>
      <c r="C140" s="69">
        <v>980</v>
      </c>
      <c r="D140" s="69">
        <v>1001</v>
      </c>
      <c r="E140" s="70">
        <f t="shared" si="4"/>
        <v>21</v>
      </c>
      <c r="F140" s="70">
        <v>6.73</v>
      </c>
      <c r="G140" s="17">
        <f t="shared" si="5"/>
        <v>141.33000000000001</v>
      </c>
      <c r="H140" s="70"/>
      <c r="I140" s="168"/>
      <c r="J140" s="75"/>
      <c r="K140" s="70">
        <f>мар.23!K140+апр.23!H140-апр.23!G140</f>
        <v>-141.33000000000001</v>
      </c>
      <c r="L140" s="11"/>
    </row>
    <row r="141" spans="1:12">
      <c r="A141" s="22"/>
      <c r="B141" s="114">
        <v>138</v>
      </c>
      <c r="C141" s="69">
        <v>46730</v>
      </c>
      <c r="D141" s="69">
        <v>47233</v>
      </c>
      <c r="E141" s="70">
        <f t="shared" si="4"/>
        <v>503</v>
      </c>
      <c r="F141" s="112">
        <v>4.71</v>
      </c>
      <c r="G141" s="17">
        <f t="shared" si="5"/>
        <v>2369.13</v>
      </c>
      <c r="H141" s="70">
        <v>19000</v>
      </c>
      <c r="I141" s="168">
        <v>295030</v>
      </c>
      <c r="J141" s="75">
        <v>45027</v>
      </c>
      <c r="K141" s="70">
        <f>мар.23!K141+апр.23!H141-апр.23!G141</f>
        <v>14940.11</v>
      </c>
      <c r="L141" s="11">
        <v>14957047</v>
      </c>
    </row>
    <row r="142" spans="1:12">
      <c r="A142" s="22"/>
      <c r="B142" s="114">
        <v>139</v>
      </c>
      <c r="C142" s="69"/>
      <c r="D142" s="69"/>
      <c r="E142" s="70">
        <f t="shared" si="4"/>
        <v>0</v>
      </c>
      <c r="F142" s="70">
        <v>6.73</v>
      </c>
      <c r="G142" s="17">
        <f t="shared" si="5"/>
        <v>0</v>
      </c>
      <c r="H142" s="70"/>
      <c r="I142" s="168"/>
      <c r="J142" s="75"/>
      <c r="K142" s="70">
        <f>мар.23!K142+апр.23!H142-апр.23!G142</f>
        <v>0</v>
      </c>
      <c r="L142" s="11"/>
    </row>
    <row r="143" spans="1:12">
      <c r="A143" s="138"/>
      <c r="B143" s="114">
        <v>140</v>
      </c>
      <c r="C143" s="69">
        <v>4365</v>
      </c>
      <c r="D143" s="69">
        <v>4365</v>
      </c>
      <c r="E143" s="70">
        <f t="shared" si="4"/>
        <v>0</v>
      </c>
      <c r="F143" s="112">
        <v>4.71</v>
      </c>
      <c r="G143" s="17">
        <f t="shared" si="5"/>
        <v>0</v>
      </c>
      <c r="H143" s="70"/>
      <c r="I143" s="168"/>
      <c r="J143" s="75"/>
      <c r="K143" s="70">
        <f>мар.23!K143+апр.23!H143-апр.23!G143</f>
        <v>0</v>
      </c>
      <c r="L143" s="11"/>
    </row>
    <row r="144" spans="1:12">
      <c r="A144" s="138"/>
      <c r="B144" s="114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70">
        <f>мар.23!K144+апр.23!H144-апр.23!G144</f>
        <v>-935.47</v>
      </c>
      <c r="L144" s="11"/>
    </row>
    <row r="145" spans="1:12">
      <c r="A145" s="138"/>
      <c r="B145" s="114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70">
        <f>мар.23!K145+апр.23!H145-апр.23!G145</f>
        <v>0</v>
      </c>
      <c r="L145" s="11"/>
    </row>
    <row r="146" spans="1:12">
      <c r="A146" s="138"/>
      <c r="B146" s="114">
        <v>143</v>
      </c>
      <c r="C146" s="69">
        <v>5587</v>
      </c>
      <c r="D146" s="69">
        <v>5710</v>
      </c>
      <c r="E146" s="70">
        <f t="shared" si="4"/>
        <v>123</v>
      </c>
      <c r="F146" s="112">
        <v>4.71</v>
      </c>
      <c r="G146" s="17">
        <f t="shared" si="5"/>
        <v>579.33000000000004</v>
      </c>
      <c r="H146" s="70"/>
      <c r="I146" s="168"/>
      <c r="J146" s="75"/>
      <c r="K146" s="70">
        <f>мар.23!K146+апр.23!H146-апр.23!G146</f>
        <v>-579.33000000000004</v>
      </c>
      <c r="L146" s="11"/>
    </row>
    <row r="147" spans="1:12">
      <c r="A147" s="138"/>
      <c r="B147" s="114">
        <v>144</v>
      </c>
      <c r="C147" s="69">
        <v>3218</v>
      </c>
      <c r="D147" s="69">
        <v>3346</v>
      </c>
      <c r="E147" s="70">
        <f t="shared" si="4"/>
        <v>128</v>
      </c>
      <c r="F147" s="70">
        <v>6.73</v>
      </c>
      <c r="G147" s="17">
        <f t="shared" si="5"/>
        <v>861.44</v>
      </c>
      <c r="H147" s="70"/>
      <c r="I147" s="168"/>
      <c r="J147" s="75"/>
      <c r="K147" s="70">
        <f>мар.23!K147+апр.23!H147-апр.23!G147</f>
        <v>-861.44</v>
      </c>
      <c r="L147" s="11"/>
    </row>
    <row r="148" spans="1:12">
      <c r="A148" s="138"/>
      <c r="B148" s="114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70">
        <f>мар.23!K148+апр.23!H148-апр.23!G148</f>
        <v>0</v>
      </c>
      <c r="L148" s="11"/>
    </row>
    <row r="149" spans="1:12">
      <c r="A149" s="138"/>
      <c r="B149" s="114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70">
        <f>мар.23!K149+апр.23!H149-апр.23!G149</f>
        <v>0</v>
      </c>
      <c r="L149" s="11"/>
    </row>
    <row r="150" spans="1:12">
      <c r="A150" s="138"/>
      <c r="B150" s="114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70">
        <f>мар.23!K150+апр.23!H150-апр.23!G150</f>
        <v>0</v>
      </c>
      <c r="L150" s="11"/>
    </row>
    <row r="151" spans="1:12">
      <c r="A151" s="138"/>
      <c r="B151" s="147" t="s">
        <v>32</v>
      </c>
      <c r="C151" s="69">
        <v>22427</v>
      </c>
      <c r="D151" s="69">
        <v>22442</v>
      </c>
      <c r="E151" s="70">
        <f t="shared" si="4"/>
        <v>15</v>
      </c>
      <c r="F151" s="70">
        <v>6.73</v>
      </c>
      <c r="G151" s="17">
        <f t="shared" si="5"/>
        <v>100.95</v>
      </c>
      <c r="H151" s="70"/>
      <c r="I151" s="168"/>
      <c r="J151" s="75"/>
      <c r="K151" s="70">
        <f>мар.23!K151+апр.23!H151-апр.23!G151</f>
        <v>12865.4</v>
      </c>
      <c r="L151" s="159"/>
    </row>
    <row r="152" spans="1:12">
      <c r="A152" s="138"/>
      <c r="B152" s="114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70">
        <f>мар.23!K152+апр.23!H152-апр.23!G152</f>
        <v>0</v>
      </c>
      <c r="L152" s="11"/>
    </row>
    <row r="153" spans="1:12">
      <c r="A153" s="138"/>
      <c r="B153" s="114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70">
        <f>мар.23!K153+апр.23!H153-апр.23!G153</f>
        <v>0</v>
      </c>
      <c r="L153" s="11"/>
    </row>
    <row r="154" spans="1:12">
      <c r="A154" s="26"/>
      <c r="B154" s="114">
        <v>151</v>
      </c>
      <c r="C154" s="69">
        <v>5</v>
      </c>
      <c r="D154" s="69">
        <v>5</v>
      </c>
      <c r="E154" s="70">
        <f t="shared" si="4"/>
        <v>0</v>
      </c>
      <c r="F154" s="70">
        <v>6.73</v>
      </c>
      <c r="G154" s="17">
        <f t="shared" si="5"/>
        <v>0</v>
      </c>
      <c r="H154" s="70"/>
      <c r="I154" s="168"/>
      <c r="J154" s="75"/>
      <c r="K154" s="70">
        <f>мар.23!K154+апр.23!H154-апр.23!G154</f>
        <v>0</v>
      </c>
      <c r="L154" s="11"/>
    </row>
    <row r="155" spans="1:12">
      <c r="A155" s="138"/>
      <c r="B155" s="114">
        <v>152</v>
      </c>
      <c r="C155" s="69">
        <v>360</v>
      </c>
      <c r="D155" s="69">
        <v>531</v>
      </c>
      <c r="E155" s="70">
        <f t="shared" si="4"/>
        <v>171</v>
      </c>
      <c r="F155" s="70">
        <v>6.73</v>
      </c>
      <c r="G155" s="17">
        <f t="shared" si="5"/>
        <v>1150.8300000000002</v>
      </c>
      <c r="H155" s="70"/>
      <c r="I155" s="168"/>
      <c r="J155" s="75"/>
      <c r="K155" s="70">
        <f>мар.23!K155+апр.23!H155-апр.23!G155</f>
        <v>-1150.8300000000002</v>
      </c>
      <c r="L155" s="11"/>
    </row>
    <row r="156" spans="1:12">
      <c r="A156" s="138"/>
      <c r="B156" s="114">
        <v>153</v>
      </c>
      <c r="C156" s="69">
        <v>11501</v>
      </c>
      <c r="D156" s="69">
        <v>11613</v>
      </c>
      <c r="E156" s="70">
        <f t="shared" si="4"/>
        <v>112</v>
      </c>
      <c r="F156" s="70">
        <v>6.73</v>
      </c>
      <c r="G156" s="17">
        <f t="shared" si="5"/>
        <v>753.76</v>
      </c>
      <c r="H156" s="70">
        <v>42000</v>
      </c>
      <c r="I156" s="168">
        <v>779798</v>
      </c>
      <c r="J156" s="75">
        <v>45019</v>
      </c>
      <c r="K156" s="70">
        <f>мар.23!K156+апр.23!H156-апр.23!G156</f>
        <v>24327.02</v>
      </c>
      <c r="L156" s="11"/>
    </row>
    <row r="157" spans="1:12">
      <c r="A157" s="138"/>
      <c r="B157" s="114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70">
        <f>мар.23!K157+апр.23!H157-апр.23!G157</f>
        <v>0</v>
      </c>
      <c r="L157" s="11"/>
    </row>
    <row r="158" spans="1:12">
      <c r="A158" s="138"/>
      <c r="B158" s="114">
        <v>155</v>
      </c>
      <c r="C158" s="69">
        <v>1342</v>
      </c>
      <c r="D158" s="69">
        <v>1342</v>
      </c>
      <c r="E158" s="70">
        <f t="shared" si="4"/>
        <v>0</v>
      </c>
      <c r="F158" s="70">
        <v>6.73</v>
      </c>
      <c r="G158" s="17">
        <f t="shared" si="5"/>
        <v>0</v>
      </c>
      <c r="H158" s="70"/>
      <c r="I158" s="168"/>
      <c r="J158" s="75"/>
      <c r="K158" s="70">
        <f>мар.23!K158+апр.23!H158-апр.23!G158</f>
        <v>0</v>
      </c>
      <c r="L158" s="11"/>
    </row>
    <row r="159" spans="1:12">
      <c r="A159" s="138"/>
      <c r="B159" s="114">
        <v>156</v>
      </c>
      <c r="C159" s="69">
        <v>23077</v>
      </c>
      <c r="D159" s="69">
        <v>23729</v>
      </c>
      <c r="E159" s="70">
        <f t="shared" si="4"/>
        <v>652</v>
      </c>
      <c r="F159" s="112">
        <v>4.71</v>
      </c>
      <c r="G159" s="17">
        <f t="shared" si="5"/>
        <v>3070.92</v>
      </c>
      <c r="H159" s="70"/>
      <c r="I159" s="168"/>
      <c r="J159" s="75"/>
      <c r="K159" s="70">
        <f>мар.23!K159+апр.23!H159-апр.23!G159</f>
        <v>-7788.73</v>
      </c>
      <c r="L159" s="64"/>
    </row>
    <row r="160" spans="1:12">
      <c r="A160" s="138"/>
      <c r="B160" s="114">
        <v>157</v>
      </c>
      <c r="C160" s="69">
        <v>6753</v>
      </c>
      <c r="D160" s="69">
        <v>6801</v>
      </c>
      <c r="E160" s="70">
        <f t="shared" si="4"/>
        <v>48</v>
      </c>
      <c r="F160" s="112">
        <v>4.71</v>
      </c>
      <c r="G160" s="17">
        <f t="shared" si="5"/>
        <v>226.07999999999998</v>
      </c>
      <c r="H160" s="70"/>
      <c r="I160" s="168"/>
      <c r="J160" s="75"/>
      <c r="K160" s="70">
        <f>мар.23!K160+апр.23!H160-апр.23!G160</f>
        <v>1411.25</v>
      </c>
      <c r="L160" s="11"/>
    </row>
    <row r="161" spans="1:12">
      <c r="A161" s="138"/>
      <c r="B161" s="114">
        <v>158</v>
      </c>
      <c r="C161" s="69">
        <v>46</v>
      </c>
      <c r="D161" s="69">
        <v>47</v>
      </c>
      <c r="E161" s="70">
        <f t="shared" si="4"/>
        <v>1</v>
      </c>
      <c r="F161" s="70">
        <v>6.73</v>
      </c>
      <c r="G161" s="17">
        <f t="shared" si="5"/>
        <v>6.73</v>
      </c>
      <c r="H161" s="70"/>
      <c r="I161" s="168"/>
      <c r="J161" s="75"/>
      <c r="K161" s="70">
        <f>мар.23!K161+апр.23!H161-апр.23!G161</f>
        <v>-6.73</v>
      </c>
      <c r="L161" s="11"/>
    </row>
    <row r="162" spans="1:12">
      <c r="A162" s="138"/>
      <c r="B162" s="114">
        <v>159</v>
      </c>
      <c r="C162" s="69">
        <v>390</v>
      </c>
      <c r="D162" s="69">
        <v>392</v>
      </c>
      <c r="E162" s="70">
        <f t="shared" si="4"/>
        <v>2</v>
      </c>
      <c r="F162" s="70">
        <v>6.73</v>
      </c>
      <c r="G162" s="17">
        <f t="shared" si="5"/>
        <v>13.46</v>
      </c>
      <c r="H162" s="70">
        <v>1500</v>
      </c>
      <c r="I162" s="168">
        <v>651507</v>
      </c>
      <c r="J162" s="75">
        <v>45040</v>
      </c>
      <c r="K162" s="70">
        <f>мар.23!K162+апр.23!H162-апр.23!G162</f>
        <v>1486.54</v>
      </c>
      <c r="L162" s="11"/>
    </row>
    <row r="163" spans="1:12">
      <c r="A163" s="138"/>
      <c r="B163" s="114">
        <v>160</v>
      </c>
      <c r="C163" s="69">
        <v>2889</v>
      </c>
      <c r="D163" s="69">
        <v>2890</v>
      </c>
      <c r="E163" s="70">
        <f t="shared" si="4"/>
        <v>1</v>
      </c>
      <c r="F163" s="70">
        <v>6.73</v>
      </c>
      <c r="G163" s="17">
        <f t="shared" si="5"/>
        <v>6.73</v>
      </c>
      <c r="H163" s="70"/>
      <c r="I163" s="168"/>
      <c r="J163" s="75"/>
      <c r="K163" s="70">
        <f>мар.23!K163+апр.23!H163-апр.23!G163</f>
        <v>-1352.73</v>
      </c>
      <c r="L163" s="11"/>
    </row>
    <row r="164" spans="1:12">
      <c r="A164" s="107"/>
      <c r="B164" s="114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70">
        <f>мар.23!K164+апр.23!H164-апр.23!G164</f>
        <v>0</v>
      </c>
      <c r="L164" s="11"/>
    </row>
    <row r="165" spans="1:12">
      <c r="A165" s="138"/>
      <c r="B165" s="114">
        <v>162</v>
      </c>
      <c r="C165" s="69">
        <v>3703</v>
      </c>
      <c r="D165" s="69">
        <v>3715</v>
      </c>
      <c r="E165" s="70">
        <f t="shared" si="4"/>
        <v>12</v>
      </c>
      <c r="F165" s="70">
        <v>6.73</v>
      </c>
      <c r="G165" s="17">
        <f t="shared" si="5"/>
        <v>80.760000000000005</v>
      </c>
      <c r="H165" s="70"/>
      <c r="I165" s="168"/>
      <c r="J165" s="75"/>
      <c r="K165" s="70">
        <f>мар.23!K165+апр.23!H165-апр.23!G165</f>
        <v>-87.490000000000009</v>
      </c>
      <c r="L165" s="11"/>
    </row>
    <row r="166" spans="1:12">
      <c r="A166" s="138"/>
      <c r="B166" s="148" t="s">
        <v>33</v>
      </c>
      <c r="C166" s="69">
        <v>34971</v>
      </c>
      <c r="D166" s="69">
        <v>37844</v>
      </c>
      <c r="E166" s="70">
        <f t="shared" si="4"/>
        <v>2873</v>
      </c>
      <c r="F166" s="112">
        <v>4.71</v>
      </c>
      <c r="G166" s="17">
        <f t="shared" si="5"/>
        <v>13531.83</v>
      </c>
      <c r="H166" s="70"/>
      <c r="I166" s="168"/>
      <c r="J166" s="75"/>
      <c r="K166" s="70">
        <f>мар.23!K166+апр.23!H166-апр.23!G166</f>
        <v>18012.969999999994</v>
      </c>
      <c r="L166" s="159" t="s">
        <v>86</v>
      </c>
    </row>
    <row r="167" spans="1:12">
      <c r="A167" s="138"/>
      <c r="B167" s="114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70">
        <f>мар.23!K167+апр.23!H167-апр.23!G167</f>
        <v>0</v>
      </c>
      <c r="L167" s="11"/>
    </row>
    <row r="168" spans="1:12">
      <c r="A168" s="138"/>
      <c r="B168" s="114">
        <v>165</v>
      </c>
      <c r="C168" s="69">
        <v>30417</v>
      </c>
      <c r="D168" s="69">
        <v>30570</v>
      </c>
      <c r="E168" s="70">
        <f t="shared" si="4"/>
        <v>153</v>
      </c>
      <c r="F168" s="70">
        <v>6.73</v>
      </c>
      <c r="G168" s="17">
        <f t="shared" si="5"/>
        <v>1029.69</v>
      </c>
      <c r="H168" s="70"/>
      <c r="I168" s="168"/>
      <c r="J168" s="75"/>
      <c r="K168" s="70">
        <f>мар.23!K168+апр.23!H168-апр.23!G168</f>
        <v>-23931.88</v>
      </c>
      <c r="L168" s="11"/>
    </row>
    <row r="169" spans="1:12">
      <c r="A169" s="138"/>
      <c r="B169" s="114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70">
        <f>мар.23!K169+апр.23!H169-апр.23!G169</f>
        <v>0</v>
      </c>
      <c r="L169" s="11"/>
    </row>
    <row r="170" spans="1:12">
      <c r="A170" s="138"/>
      <c r="B170" s="128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70">
        <f>мар.23!K170+апр.23!H170-апр.23!G170</f>
        <v>0</v>
      </c>
      <c r="L170" s="11"/>
    </row>
    <row r="171" spans="1:12">
      <c r="A171" s="138"/>
      <c r="B171" s="114">
        <v>168</v>
      </c>
      <c r="C171" s="69">
        <v>13111</v>
      </c>
      <c r="D171" s="69">
        <v>13381</v>
      </c>
      <c r="E171" s="70">
        <f t="shared" si="4"/>
        <v>270</v>
      </c>
      <c r="F171" s="70">
        <v>6.73</v>
      </c>
      <c r="G171" s="17">
        <f t="shared" si="5"/>
        <v>1817.1000000000001</v>
      </c>
      <c r="H171" s="70"/>
      <c r="I171" s="168"/>
      <c r="J171" s="75"/>
      <c r="K171" s="70">
        <f>мар.23!K171+апр.23!H171-апр.23!G171</f>
        <v>4814.34</v>
      </c>
      <c r="L171" s="11"/>
    </row>
    <row r="172" spans="1:12">
      <c r="A172" s="138"/>
      <c r="B172" s="114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70">
        <f>мар.23!K172+апр.23!H172-апр.23!G172</f>
        <v>0</v>
      </c>
      <c r="L172" s="11"/>
    </row>
    <row r="173" spans="1:12">
      <c r="A173" s="138"/>
      <c r="B173" s="114">
        <v>170</v>
      </c>
      <c r="C173" s="69">
        <v>2233</v>
      </c>
      <c r="D173" s="69">
        <v>2233</v>
      </c>
      <c r="E173" s="70">
        <f t="shared" si="4"/>
        <v>0</v>
      </c>
      <c r="F173" s="70">
        <v>6.73</v>
      </c>
      <c r="G173" s="17">
        <f t="shared" si="5"/>
        <v>0</v>
      </c>
      <c r="H173" s="70"/>
      <c r="I173" s="168"/>
      <c r="J173" s="75"/>
      <c r="K173" s="70">
        <f>мар.23!K173+апр.23!H173-апр.23!G173</f>
        <v>0</v>
      </c>
      <c r="L173" s="11"/>
    </row>
    <row r="174" spans="1:12">
      <c r="A174" s="138"/>
      <c r="B174" s="114">
        <v>171</v>
      </c>
      <c r="C174" s="69">
        <v>17184</v>
      </c>
      <c r="D174" s="69">
        <v>17328</v>
      </c>
      <c r="E174" s="70">
        <f t="shared" si="4"/>
        <v>144</v>
      </c>
      <c r="F174" s="70">
        <v>6.73</v>
      </c>
      <c r="G174" s="17">
        <f t="shared" si="5"/>
        <v>969.12000000000012</v>
      </c>
      <c r="H174" s="70"/>
      <c r="I174" s="168"/>
      <c r="J174" s="75"/>
      <c r="K174" s="70">
        <f>мар.23!K174+апр.23!H174-апр.23!G174</f>
        <v>-969.12000000000012</v>
      </c>
      <c r="L174" s="11"/>
    </row>
    <row r="175" spans="1:12">
      <c r="A175" s="138"/>
      <c r="B175" s="114">
        <v>172</v>
      </c>
      <c r="C175" s="69">
        <v>43721</v>
      </c>
      <c r="D175" s="69">
        <v>45017</v>
      </c>
      <c r="E175" s="70">
        <f t="shared" si="4"/>
        <v>1296</v>
      </c>
      <c r="F175" s="70">
        <v>6.73</v>
      </c>
      <c r="G175" s="17">
        <f t="shared" si="5"/>
        <v>8722.08</v>
      </c>
      <c r="H175" s="70">
        <v>50000</v>
      </c>
      <c r="I175" s="168">
        <v>111831</v>
      </c>
      <c r="J175" s="75">
        <v>45041</v>
      </c>
      <c r="K175" s="70">
        <f>мар.23!K175+апр.23!H175-апр.23!G175</f>
        <v>36448.61</v>
      </c>
      <c r="L175" s="11"/>
    </row>
    <row r="176" spans="1:12">
      <c r="A176" s="138"/>
      <c r="B176" s="114">
        <v>173</v>
      </c>
      <c r="C176" s="69">
        <v>114545</v>
      </c>
      <c r="D176" s="69">
        <v>115478</v>
      </c>
      <c r="E176" s="70">
        <f t="shared" si="4"/>
        <v>933</v>
      </c>
      <c r="F176" s="112">
        <v>4.71</v>
      </c>
      <c r="G176" s="17">
        <f t="shared" si="5"/>
        <v>4394.43</v>
      </c>
      <c r="H176" s="70">
        <v>8200</v>
      </c>
      <c r="I176" s="168">
        <v>185323</v>
      </c>
      <c r="J176" s="75">
        <v>45021</v>
      </c>
      <c r="K176" s="70">
        <f>мар.23!K176+апр.23!H176-апр.23!G176</f>
        <v>5373.09</v>
      </c>
      <c r="L176" s="11"/>
    </row>
    <row r="177" spans="1:12">
      <c r="A177" s="138"/>
      <c r="B177" s="114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70">
        <f>мар.23!K177+апр.23!H177-апр.23!G177</f>
        <v>-20.190000000000001</v>
      </c>
      <c r="L177" s="11"/>
    </row>
    <row r="178" spans="1:12">
      <c r="A178" s="138"/>
      <c r="B178" s="114">
        <f>175</f>
        <v>175</v>
      </c>
      <c r="C178" s="69">
        <v>3874</v>
      </c>
      <c r="D178" s="69">
        <v>3874</v>
      </c>
      <c r="E178" s="70">
        <f t="shared" si="4"/>
        <v>0</v>
      </c>
      <c r="F178" s="70">
        <v>6.73</v>
      </c>
      <c r="G178" s="17">
        <f t="shared" si="5"/>
        <v>0</v>
      </c>
      <c r="H178" s="70"/>
      <c r="I178" s="168"/>
      <c r="J178" s="75"/>
      <c r="K178" s="70">
        <f>мар.23!K178+апр.23!H178-апр.23!G178</f>
        <v>0</v>
      </c>
      <c r="L178" s="11"/>
    </row>
    <row r="179" spans="1:12">
      <c r="A179" s="138"/>
      <c r="B179" s="114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70">
        <f>мар.23!K179+апр.23!H179-апр.23!G179</f>
        <v>-20.190000000000001</v>
      </c>
      <c r="L179" s="11"/>
    </row>
    <row r="180" spans="1:12">
      <c r="A180" s="138"/>
      <c r="B180" s="114">
        <v>177</v>
      </c>
      <c r="C180" s="69">
        <v>219</v>
      </c>
      <c r="D180" s="69">
        <v>219</v>
      </c>
      <c r="E180" s="70">
        <f t="shared" si="4"/>
        <v>0</v>
      </c>
      <c r="F180" s="70">
        <v>6.73</v>
      </c>
      <c r="G180" s="17">
        <f t="shared" si="5"/>
        <v>0</v>
      </c>
      <c r="H180" s="70"/>
      <c r="I180" s="168"/>
      <c r="J180" s="75"/>
      <c r="K180" s="70">
        <f>мар.23!K180+апр.23!H180-апр.23!G180</f>
        <v>16461.580000000002</v>
      </c>
      <c r="L180" s="11"/>
    </row>
    <row r="181" spans="1:12">
      <c r="A181" s="138"/>
      <c r="B181" s="114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70">
        <f>мар.23!K181+апр.23!H181-апр.23!G181</f>
        <v>0</v>
      </c>
      <c r="L181" s="11"/>
    </row>
    <row r="182" spans="1:12">
      <c r="A182" s="138"/>
      <c r="B182" s="114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70">
        <f>мар.23!K182+апр.23!H182-апр.23!G182</f>
        <v>0</v>
      </c>
      <c r="L182" s="11"/>
    </row>
    <row r="183" spans="1:12">
      <c r="A183" s="138"/>
      <c r="B183" s="114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70">
        <f>мар.23!K183+апр.23!H183-апр.23!G183</f>
        <v>0</v>
      </c>
      <c r="L183" s="11"/>
    </row>
    <row r="184" spans="1:12">
      <c r="A184" s="138"/>
      <c r="B184" s="114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70">
        <f>мар.23!K184+апр.23!H184-апр.23!G184</f>
        <v>0</v>
      </c>
      <c r="L184" s="11"/>
    </row>
    <row r="185" spans="1:12">
      <c r="A185" s="138"/>
      <c r="B185" s="114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70">
        <f>мар.23!K185+апр.23!H185-апр.23!G185</f>
        <v>0</v>
      </c>
      <c r="L185" s="11"/>
    </row>
    <row r="186" spans="1:12">
      <c r="A186" s="138"/>
      <c r="B186" s="114">
        <v>183</v>
      </c>
      <c r="C186" s="69"/>
      <c r="D186" s="69"/>
      <c r="E186" s="70">
        <f t="shared" si="4"/>
        <v>0</v>
      </c>
      <c r="F186" s="70">
        <v>6.73</v>
      </c>
      <c r="G186" s="17">
        <f t="shared" si="5"/>
        <v>0</v>
      </c>
      <c r="H186" s="70"/>
      <c r="I186" s="168"/>
      <c r="J186" s="75"/>
      <c r="K186" s="70">
        <f>мар.23!K186+апр.23!H186-апр.23!G186</f>
        <v>0</v>
      </c>
      <c r="L186" s="11"/>
    </row>
    <row r="187" spans="1:12">
      <c r="A187" s="138"/>
      <c r="B187" s="114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70">
        <f>мар.23!K187+апр.23!H187-апр.23!G187</f>
        <v>0</v>
      </c>
      <c r="L187" s="11"/>
    </row>
    <row r="188" spans="1:12">
      <c r="A188" s="138"/>
      <c r="B188" s="114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70">
        <f>мар.23!K188+апр.23!H188-апр.23!G188</f>
        <v>0</v>
      </c>
      <c r="L188" s="11"/>
    </row>
    <row r="189" spans="1:12">
      <c r="A189" s="138"/>
      <c r="B189" s="128">
        <v>186</v>
      </c>
      <c r="C189" s="69"/>
      <c r="D189" s="69"/>
      <c r="E189" s="70">
        <f t="shared" si="4"/>
        <v>0</v>
      </c>
      <c r="F189" s="70">
        <v>6.73</v>
      </c>
      <c r="G189" s="70">
        <f t="shared" si="5"/>
        <v>0</v>
      </c>
      <c r="H189" s="70"/>
      <c r="I189" s="168"/>
      <c r="J189" s="75"/>
      <c r="K189" s="70">
        <f>мар.23!K189+апр.23!H189-апр.23!G189</f>
        <v>0</v>
      </c>
      <c r="L189" s="67"/>
    </row>
    <row r="190" spans="1:12">
      <c r="A190" s="138"/>
      <c r="B190" s="128">
        <v>187</v>
      </c>
      <c r="C190" s="69">
        <v>15761</v>
      </c>
      <c r="D190" s="69">
        <v>15983</v>
      </c>
      <c r="E190" s="70">
        <f t="shared" si="4"/>
        <v>222</v>
      </c>
      <c r="F190" s="70">
        <v>6.73</v>
      </c>
      <c r="G190" s="70">
        <f t="shared" si="5"/>
        <v>1494.0600000000002</v>
      </c>
      <c r="H190" s="70">
        <v>11589.06</v>
      </c>
      <c r="I190" s="168">
        <v>772788</v>
      </c>
      <c r="J190" s="75">
        <v>45026</v>
      </c>
      <c r="K190" s="70">
        <f>мар.23!K190+апр.23!H190-апр.23!G190</f>
        <v>7066.5000000000009</v>
      </c>
      <c r="L190" s="67"/>
    </row>
    <row r="191" spans="1:12">
      <c r="A191" s="138"/>
      <c r="B191" s="128">
        <v>188</v>
      </c>
      <c r="C191" s="69">
        <v>3773</v>
      </c>
      <c r="D191" s="69">
        <v>3809</v>
      </c>
      <c r="E191" s="70">
        <f t="shared" si="4"/>
        <v>36</v>
      </c>
      <c r="F191" s="70">
        <v>6.73</v>
      </c>
      <c r="G191" s="70">
        <f t="shared" si="5"/>
        <v>242.28000000000003</v>
      </c>
      <c r="H191" s="70"/>
      <c r="I191" s="168"/>
      <c r="J191" s="75"/>
      <c r="K191" s="70">
        <f>мар.23!K191+апр.23!H191-апр.23!G191</f>
        <v>-4253.3600000000006</v>
      </c>
      <c r="L191" s="67"/>
    </row>
    <row r="192" spans="1:12">
      <c r="A192" s="138"/>
      <c r="B192" s="114">
        <v>189</v>
      </c>
      <c r="C192" s="69">
        <v>3619</v>
      </c>
      <c r="D192" s="69">
        <v>3730</v>
      </c>
      <c r="E192" s="70">
        <f t="shared" si="4"/>
        <v>111</v>
      </c>
      <c r="F192" s="70">
        <v>6.73</v>
      </c>
      <c r="G192" s="17">
        <f t="shared" si="5"/>
        <v>747.03000000000009</v>
      </c>
      <c r="H192" s="70"/>
      <c r="I192" s="168"/>
      <c r="J192" s="75"/>
      <c r="K192" s="70">
        <f>мар.23!K192+апр.23!H192-апр.23!G192</f>
        <v>-1379.65</v>
      </c>
      <c r="L192" s="11"/>
    </row>
    <row r="193" spans="1:12">
      <c r="A193" s="138"/>
      <c r="B193" s="114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70">
        <f>мар.23!K193+апр.23!H193-апр.23!G193</f>
        <v>0</v>
      </c>
      <c r="L193" s="11"/>
    </row>
    <row r="194" spans="1:12">
      <c r="A194" s="138"/>
      <c r="B194" s="114">
        <v>191</v>
      </c>
      <c r="C194" s="69"/>
      <c r="D194" s="69"/>
      <c r="E194" s="70">
        <f t="shared" si="4"/>
        <v>0</v>
      </c>
      <c r="F194" s="70">
        <v>6.73</v>
      </c>
      <c r="G194" s="17">
        <f t="shared" si="5"/>
        <v>0</v>
      </c>
      <c r="H194" s="70"/>
      <c r="I194" s="168"/>
      <c r="J194" s="75"/>
      <c r="K194" s="70">
        <f>мар.23!K194+апр.23!H194-апр.23!G194</f>
        <v>0</v>
      </c>
      <c r="L194" s="11"/>
    </row>
    <row r="195" spans="1:12">
      <c r="A195" s="138"/>
      <c r="B195" s="114">
        <v>192</v>
      </c>
      <c r="C195" s="69">
        <v>5219</v>
      </c>
      <c r="D195" s="69">
        <v>5227</v>
      </c>
      <c r="E195" s="70">
        <f t="shared" si="4"/>
        <v>8</v>
      </c>
      <c r="F195" s="70">
        <v>6.73</v>
      </c>
      <c r="G195" s="17">
        <f t="shared" si="5"/>
        <v>53.84</v>
      </c>
      <c r="H195" s="70"/>
      <c r="I195" s="168"/>
      <c r="J195" s="75"/>
      <c r="K195" s="70">
        <f>мар.23!K195+апр.23!H195-апр.23!G195</f>
        <v>-53.84</v>
      </c>
      <c r="L195" s="11"/>
    </row>
    <row r="196" spans="1:12">
      <c r="A196" s="138"/>
      <c r="B196" s="114">
        <v>193</v>
      </c>
      <c r="C196" s="69">
        <v>7396</v>
      </c>
      <c r="D196" s="69">
        <v>7450</v>
      </c>
      <c r="E196" s="70">
        <f t="shared" si="4"/>
        <v>54</v>
      </c>
      <c r="F196" s="70">
        <v>6.73</v>
      </c>
      <c r="G196" s="17">
        <f t="shared" si="5"/>
        <v>363.42</v>
      </c>
      <c r="H196" s="70">
        <v>1000</v>
      </c>
      <c r="I196" s="168">
        <v>308851</v>
      </c>
      <c r="J196" s="75">
        <v>45022</v>
      </c>
      <c r="K196" s="70">
        <f>мар.23!K196+апр.23!H196-апр.23!G196</f>
        <v>2089.4699999999998</v>
      </c>
      <c r="L196" s="11"/>
    </row>
    <row r="197" spans="1:12">
      <c r="A197" s="138"/>
      <c r="B197" s="114">
        <v>194</v>
      </c>
      <c r="C197" s="69">
        <v>4656</v>
      </c>
      <c r="D197" s="69">
        <v>4810</v>
      </c>
      <c r="E197" s="70">
        <f t="shared" si="4"/>
        <v>154</v>
      </c>
      <c r="F197" s="70">
        <v>6.73</v>
      </c>
      <c r="G197" s="17">
        <f t="shared" si="5"/>
        <v>1036.42</v>
      </c>
      <c r="H197" s="70"/>
      <c r="I197" s="168"/>
      <c r="J197" s="75"/>
      <c r="K197" s="70">
        <f>мар.23!K197+апр.23!H197-апр.23!G197</f>
        <v>-1453.68</v>
      </c>
      <c r="L197" s="11"/>
    </row>
    <row r="198" spans="1:12">
      <c r="A198" s="138"/>
      <c r="B198" s="114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70">
        <f>мар.23!K198+апр.23!H198-апр.23!G198</f>
        <v>0</v>
      </c>
      <c r="L198" s="11"/>
    </row>
    <row r="199" spans="1:12">
      <c r="A199" s="138"/>
      <c r="B199" s="114">
        <v>196</v>
      </c>
      <c r="C199" s="69">
        <v>244</v>
      </c>
      <c r="D199" s="69">
        <v>276</v>
      </c>
      <c r="E199" s="70">
        <f t="shared" si="4"/>
        <v>32</v>
      </c>
      <c r="F199" s="70">
        <v>6.73</v>
      </c>
      <c r="G199" s="17">
        <f t="shared" si="5"/>
        <v>215.36</v>
      </c>
      <c r="H199" s="70"/>
      <c r="I199" s="168"/>
      <c r="J199" s="75"/>
      <c r="K199" s="70">
        <f>мар.23!K199+апр.23!H199-апр.23!G199</f>
        <v>-1823.83</v>
      </c>
      <c r="L199" s="11"/>
    </row>
    <row r="200" spans="1:12">
      <c r="A200" s="138"/>
      <c r="B200" s="114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70">
        <f>мар.23!K200+апр.23!H200-апр.23!G200</f>
        <v>0</v>
      </c>
      <c r="L200" s="11"/>
    </row>
    <row r="201" spans="1:12">
      <c r="A201" s="138"/>
      <c r="B201" s="114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70">
        <f>мар.23!K201+апр.23!H201-апр.23!G201</f>
        <v>0</v>
      </c>
      <c r="L201" s="11"/>
    </row>
    <row r="202" spans="1:12">
      <c r="A202" s="138"/>
      <c r="B202" s="128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70">
        <f>мар.23!K202+апр.23!H202-апр.23!G202</f>
        <v>0</v>
      </c>
      <c r="L202" s="11"/>
    </row>
    <row r="203" spans="1:12">
      <c r="A203" s="138"/>
      <c r="B203" s="114">
        <v>200</v>
      </c>
      <c r="C203" s="69"/>
      <c r="D203" s="69"/>
      <c r="E203" s="70">
        <f t="shared" ref="E203:E266" si="6">D203-C203</f>
        <v>0</v>
      </c>
      <c r="F203" s="70">
        <v>6.73</v>
      </c>
      <c r="G203" s="17">
        <f t="shared" ref="G203:G266" si="7">F203*E203</f>
        <v>0</v>
      </c>
      <c r="H203" s="70"/>
      <c r="I203" s="168"/>
      <c r="J203" s="75"/>
      <c r="K203" s="70">
        <f>мар.23!K203+апр.23!H203-апр.23!G203</f>
        <v>0</v>
      </c>
      <c r="L203" s="11"/>
    </row>
    <row r="204" spans="1:12">
      <c r="A204" s="138"/>
      <c r="B204" s="114">
        <v>201</v>
      </c>
      <c r="C204" s="69">
        <v>5</v>
      </c>
      <c r="D204" s="69">
        <v>575</v>
      </c>
      <c r="E204" s="70">
        <f t="shared" si="6"/>
        <v>570</v>
      </c>
      <c r="F204" s="112">
        <v>4.71</v>
      </c>
      <c r="G204" s="17">
        <f t="shared" si="7"/>
        <v>2684.7</v>
      </c>
      <c r="H204" s="70"/>
      <c r="I204" s="168"/>
      <c r="J204" s="75"/>
      <c r="K204" s="70">
        <f>мар.23!K204+апр.23!H204-апр.23!G204</f>
        <v>-2703.54</v>
      </c>
      <c r="L204" s="11"/>
    </row>
    <row r="205" spans="1:12">
      <c r="A205" s="138"/>
      <c r="B205" s="114">
        <v>202</v>
      </c>
      <c r="C205" s="69">
        <v>1039</v>
      </c>
      <c r="D205" s="69">
        <v>1054</v>
      </c>
      <c r="E205" s="70">
        <f t="shared" si="6"/>
        <v>15</v>
      </c>
      <c r="F205" s="70">
        <v>6.73</v>
      </c>
      <c r="G205" s="17">
        <f t="shared" si="7"/>
        <v>100.95</v>
      </c>
      <c r="H205" s="70"/>
      <c r="I205" s="168"/>
      <c r="J205" s="75"/>
      <c r="K205" s="70">
        <f>мар.23!K205+апр.23!H205-апр.23!G205</f>
        <v>-100.95</v>
      </c>
      <c r="L205" s="11"/>
    </row>
    <row r="206" spans="1:12">
      <c r="A206" s="138"/>
      <c r="B206" s="114">
        <v>203</v>
      </c>
      <c r="C206" s="69">
        <v>1083</v>
      </c>
      <c r="D206" s="69">
        <v>1088</v>
      </c>
      <c r="E206" s="70">
        <f t="shared" si="6"/>
        <v>5</v>
      </c>
      <c r="F206" s="70">
        <v>6.73</v>
      </c>
      <c r="G206" s="17">
        <f t="shared" si="7"/>
        <v>33.650000000000006</v>
      </c>
      <c r="H206" s="70"/>
      <c r="I206" s="168"/>
      <c r="J206" s="75"/>
      <c r="K206" s="70">
        <f>мар.23!K206+апр.23!H206-апр.23!G206</f>
        <v>5932.7000000000007</v>
      </c>
      <c r="L206" s="11"/>
    </row>
    <row r="207" spans="1:12">
      <c r="A207" s="138"/>
      <c r="B207" s="114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70">
        <f>мар.23!K207+апр.23!H207-апр.23!G207</f>
        <v>0</v>
      </c>
      <c r="L207" s="11"/>
    </row>
    <row r="208" spans="1:12">
      <c r="A208" s="138"/>
      <c r="B208" s="114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70">
        <f>мар.23!K208+апр.23!H208-апр.23!G208</f>
        <v>0</v>
      </c>
      <c r="L208" s="11"/>
    </row>
    <row r="209" spans="1:12">
      <c r="A209" s="138"/>
      <c r="B209" s="114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70">
        <f>мар.23!K209+апр.23!H209-апр.23!G209</f>
        <v>0</v>
      </c>
      <c r="L209" s="11"/>
    </row>
    <row r="210" spans="1:12">
      <c r="A210" s="138"/>
      <c r="B210" s="114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70">
        <f>мар.23!K210+апр.23!H210-апр.23!G210</f>
        <v>0</v>
      </c>
      <c r="L210" s="11"/>
    </row>
    <row r="211" spans="1:12">
      <c r="A211" s="138"/>
      <c r="B211" s="114">
        <v>209</v>
      </c>
      <c r="C211" s="69">
        <v>4751</v>
      </c>
      <c r="D211" s="69">
        <v>4874</v>
      </c>
      <c r="E211" s="70">
        <f t="shared" si="6"/>
        <v>123</v>
      </c>
      <c r="F211" s="70">
        <v>6.73</v>
      </c>
      <c r="G211" s="17">
        <f t="shared" si="7"/>
        <v>827.79000000000008</v>
      </c>
      <c r="H211" s="70"/>
      <c r="I211" s="168"/>
      <c r="J211" s="75"/>
      <c r="K211" s="70">
        <f>мар.23!K211+апр.23!H211-апр.23!G211</f>
        <v>-841.25000000000011</v>
      </c>
      <c r="L211" s="11"/>
    </row>
    <row r="212" spans="1:12">
      <c r="A212" s="138"/>
      <c r="B212" s="114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70">
        <f>мар.23!K212+апр.23!H212-апр.23!G212</f>
        <v>0</v>
      </c>
      <c r="L212" s="11"/>
    </row>
    <row r="213" spans="1:12">
      <c r="A213" s="138"/>
      <c r="B213" s="114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70">
        <f>мар.23!K213+апр.23!H213-апр.23!G213</f>
        <v>0</v>
      </c>
      <c r="L213" s="11"/>
    </row>
    <row r="214" spans="1:12">
      <c r="A214" s="138"/>
      <c r="B214" s="114">
        <v>212</v>
      </c>
      <c r="C214" s="69">
        <v>5</v>
      </c>
      <c r="D214" s="69">
        <v>5</v>
      </c>
      <c r="E214" s="70">
        <f t="shared" si="6"/>
        <v>0</v>
      </c>
      <c r="F214" s="70">
        <v>6.73</v>
      </c>
      <c r="G214" s="17">
        <f t="shared" si="7"/>
        <v>0</v>
      </c>
      <c r="H214" s="70"/>
      <c r="I214" s="168"/>
      <c r="J214" s="75"/>
      <c r="K214" s="70">
        <f>мар.23!K214+апр.23!H214-апр.23!G214</f>
        <v>0</v>
      </c>
      <c r="L214" s="11"/>
    </row>
    <row r="215" spans="1:12">
      <c r="A215" s="138"/>
      <c r="B215" s="114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70">
        <f>мар.23!K215+апр.23!H215-апр.23!G215</f>
        <v>0</v>
      </c>
      <c r="L215" s="11"/>
    </row>
    <row r="216" spans="1:12">
      <c r="A216" s="138"/>
      <c r="B216" s="114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70">
        <f>мар.23!K216+апр.23!H216-апр.23!G216</f>
        <v>0</v>
      </c>
      <c r="L216" s="11"/>
    </row>
    <row r="217" spans="1:12">
      <c r="A217" s="138"/>
      <c r="B217" s="114">
        <v>215</v>
      </c>
      <c r="C217" s="69">
        <v>5</v>
      </c>
      <c r="D217" s="69">
        <v>5</v>
      </c>
      <c r="E217" s="70">
        <f t="shared" si="6"/>
        <v>0</v>
      </c>
      <c r="F217" s="70">
        <v>6.73</v>
      </c>
      <c r="G217" s="17">
        <f t="shared" si="7"/>
        <v>0</v>
      </c>
      <c r="H217" s="70"/>
      <c r="I217" s="168"/>
      <c r="J217" s="75"/>
      <c r="K217" s="70">
        <f>мар.23!K217+апр.23!H217-апр.23!G217</f>
        <v>0</v>
      </c>
      <c r="L217" s="11"/>
    </row>
    <row r="218" spans="1:12">
      <c r="A218" s="138"/>
      <c r="B218" s="114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70">
        <f>мар.23!K218+апр.23!H218-апр.23!G218</f>
        <v>0</v>
      </c>
      <c r="L218" s="11"/>
    </row>
    <row r="219" spans="1:12">
      <c r="A219" s="77"/>
      <c r="B219" s="114">
        <v>217</v>
      </c>
      <c r="C219" s="69">
        <v>9939</v>
      </c>
      <c r="D219" s="69">
        <v>9975</v>
      </c>
      <c r="E219" s="70">
        <f t="shared" si="6"/>
        <v>36</v>
      </c>
      <c r="F219" s="70">
        <v>6.73</v>
      </c>
      <c r="G219" s="17">
        <f t="shared" si="7"/>
        <v>242.28000000000003</v>
      </c>
      <c r="H219" s="70"/>
      <c r="I219" s="168"/>
      <c r="J219" s="75"/>
      <c r="K219" s="70">
        <f>мар.23!K219+апр.23!H219-апр.23!G219</f>
        <v>-249.01000000000002</v>
      </c>
      <c r="L219" s="11"/>
    </row>
    <row r="220" spans="1:12">
      <c r="A220" s="138"/>
      <c r="B220" s="114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70">
        <f>мар.23!K220+апр.23!H220-апр.23!G220</f>
        <v>0</v>
      </c>
      <c r="L220" s="11"/>
    </row>
    <row r="221" spans="1:12">
      <c r="A221" s="138"/>
      <c r="B221" s="114">
        <v>219</v>
      </c>
      <c r="C221" s="69">
        <v>2441</v>
      </c>
      <c r="D221" s="69">
        <v>2489</v>
      </c>
      <c r="E221" s="70">
        <f t="shared" si="6"/>
        <v>48</v>
      </c>
      <c r="F221" s="70">
        <v>6.73</v>
      </c>
      <c r="G221" s="17">
        <f t="shared" si="7"/>
        <v>323.04000000000002</v>
      </c>
      <c r="H221" s="70"/>
      <c r="I221" s="168"/>
      <c r="J221" s="75"/>
      <c r="K221" s="70">
        <f>мар.23!K221+апр.23!H221-апр.23!G221</f>
        <v>-713.38000000000011</v>
      </c>
      <c r="L221" s="11"/>
    </row>
    <row r="222" spans="1:12">
      <c r="A222" s="138"/>
      <c r="B222" s="114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70">
        <f>мар.23!K222+апр.23!H222-апр.23!G222</f>
        <v>0</v>
      </c>
      <c r="L222" s="11"/>
    </row>
    <row r="223" spans="1:12">
      <c r="A223" s="138"/>
      <c r="B223" s="114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70">
        <f>мар.23!K223+апр.23!H223-апр.23!G223</f>
        <v>0</v>
      </c>
      <c r="L223" s="11"/>
    </row>
    <row r="224" spans="1:12">
      <c r="A224" s="138"/>
      <c r="B224" s="114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70">
        <f>мар.23!K224+апр.23!H224-апр.23!G224</f>
        <v>0</v>
      </c>
      <c r="L224" s="11"/>
    </row>
    <row r="225" spans="1:12">
      <c r="A225" s="138"/>
      <c r="B225" s="114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70">
        <f>мар.23!K225+апр.23!H225-апр.23!G225</f>
        <v>0</v>
      </c>
      <c r="L225" s="11"/>
    </row>
    <row r="226" spans="1:12">
      <c r="A226" s="138"/>
      <c r="B226" s="114">
        <v>224</v>
      </c>
      <c r="C226" s="69">
        <v>6377</v>
      </c>
      <c r="D226" s="69">
        <v>6806</v>
      </c>
      <c r="E226" s="70">
        <f t="shared" si="6"/>
        <v>429</v>
      </c>
      <c r="F226" s="70">
        <v>6.73</v>
      </c>
      <c r="G226" s="17">
        <f t="shared" si="7"/>
        <v>2887.17</v>
      </c>
      <c r="H226" s="70">
        <v>2000</v>
      </c>
      <c r="I226" s="168">
        <v>162069</v>
      </c>
      <c r="J226" s="75">
        <v>45021</v>
      </c>
      <c r="K226" s="70">
        <f>мар.23!K226+апр.23!H226-апр.23!G226</f>
        <v>-2801.2000000000007</v>
      </c>
      <c r="L226" s="11"/>
    </row>
    <row r="227" spans="1:12">
      <c r="A227" s="138"/>
      <c r="B227" s="114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70">
        <f>мар.23!K227+апр.23!H227-апр.23!G227</f>
        <v>0</v>
      </c>
      <c r="L227" s="11"/>
    </row>
    <row r="228" spans="1:12">
      <c r="A228" s="138"/>
      <c r="B228" s="114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70">
        <f>мар.23!K228+апр.23!H228-апр.23!G228</f>
        <v>0</v>
      </c>
      <c r="L228" s="11"/>
    </row>
    <row r="229" spans="1:12">
      <c r="A229" s="138"/>
      <c r="B229" s="114">
        <v>227</v>
      </c>
      <c r="C229" s="69">
        <v>1836</v>
      </c>
      <c r="D229" s="69">
        <v>1946</v>
      </c>
      <c r="E229" s="70">
        <f t="shared" si="6"/>
        <v>110</v>
      </c>
      <c r="F229" s="70">
        <v>6.73</v>
      </c>
      <c r="G229" s="17">
        <f t="shared" si="7"/>
        <v>740.30000000000007</v>
      </c>
      <c r="H229" s="70"/>
      <c r="I229" s="168"/>
      <c r="J229" s="75"/>
      <c r="K229" s="70">
        <f>мар.23!K229+апр.23!H229-апр.23!G229</f>
        <v>-3230.4000000000005</v>
      </c>
      <c r="L229" s="11"/>
    </row>
    <row r="230" spans="1:12">
      <c r="A230" s="138"/>
      <c r="B230" s="114">
        <v>228</v>
      </c>
      <c r="C230" s="69">
        <v>1133</v>
      </c>
      <c r="D230" s="69">
        <v>1191</v>
      </c>
      <c r="E230" s="70">
        <f t="shared" si="6"/>
        <v>58</v>
      </c>
      <c r="F230" s="70">
        <v>6.73</v>
      </c>
      <c r="G230" s="17">
        <f t="shared" si="7"/>
        <v>390.34000000000003</v>
      </c>
      <c r="H230" s="70"/>
      <c r="I230" s="168"/>
      <c r="J230" s="75"/>
      <c r="K230" s="70">
        <f>мар.23!K230+апр.23!H230-апр.23!G230</f>
        <v>-531.67000000000007</v>
      </c>
      <c r="L230" s="11"/>
    </row>
    <row r="231" spans="1:12">
      <c r="A231" s="138"/>
      <c r="B231" s="114">
        <v>229</v>
      </c>
      <c r="C231" s="69">
        <v>1168</v>
      </c>
      <c r="D231" s="69">
        <v>1202</v>
      </c>
      <c r="E231" s="70">
        <f t="shared" si="6"/>
        <v>34</v>
      </c>
      <c r="F231" s="70">
        <v>6.73</v>
      </c>
      <c r="G231" s="17">
        <f t="shared" si="7"/>
        <v>228.82000000000002</v>
      </c>
      <c r="H231" s="70"/>
      <c r="I231" s="168"/>
      <c r="J231" s="75"/>
      <c r="K231" s="70">
        <f>мар.23!K231+апр.23!H231-апр.23!G231</f>
        <v>-228.82000000000002</v>
      </c>
      <c r="L231" s="11"/>
    </row>
    <row r="232" spans="1:12">
      <c r="A232" s="138"/>
      <c r="B232" s="114">
        <v>230</v>
      </c>
      <c r="C232" s="69">
        <v>5</v>
      </c>
      <c r="D232" s="69">
        <v>5</v>
      </c>
      <c r="E232" s="70">
        <f t="shared" si="6"/>
        <v>0</v>
      </c>
      <c r="F232" s="70">
        <v>6.73</v>
      </c>
      <c r="G232" s="17">
        <f t="shared" si="7"/>
        <v>0</v>
      </c>
      <c r="H232" s="70"/>
      <c r="I232" s="168"/>
      <c r="J232" s="75"/>
      <c r="K232" s="70">
        <f>мар.23!K232+апр.23!H232-апр.23!G232</f>
        <v>-26.92</v>
      </c>
      <c r="L232" s="11"/>
    </row>
    <row r="233" spans="1:12">
      <c r="A233" s="138"/>
      <c r="B233" s="114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70">
        <f>мар.23!K233+апр.23!H233-апр.23!G233</f>
        <v>0</v>
      </c>
      <c r="L233" s="11"/>
    </row>
    <row r="234" spans="1:12">
      <c r="A234" s="138"/>
      <c r="B234" s="114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70">
        <f>мар.23!K234+апр.23!H234-апр.23!G234</f>
        <v>0</v>
      </c>
      <c r="L234" s="11"/>
    </row>
    <row r="235" spans="1:12">
      <c r="A235" s="138"/>
      <c r="B235" s="114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70">
        <f>мар.23!K235+апр.23!H235-апр.23!G235</f>
        <v>0</v>
      </c>
      <c r="L235" s="11"/>
    </row>
    <row r="236" spans="1:12">
      <c r="A236" s="138"/>
      <c r="B236" s="114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70">
        <f>мар.23!K236+апр.23!H236-апр.23!G236</f>
        <v>0</v>
      </c>
      <c r="L236" s="11"/>
    </row>
    <row r="237" spans="1:12">
      <c r="A237" s="138"/>
      <c r="B237" s="114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70">
        <f>мар.23!K237+апр.23!H237-апр.23!G237</f>
        <v>0</v>
      </c>
      <c r="L237" s="11"/>
    </row>
    <row r="238" spans="1:12">
      <c r="A238" s="138"/>
      <c r="B238" s="114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70">
        <f>мар.23!K238+апр.23!H238-апр.23!G238</f>
        <v>0</v>
      </c>
      <c r="L238" s="11"/>
    </row>
    <row r="239" spans="1:12">
      <c r="A239" s="138"/>
      <c r="B239" s="114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70">
        <f>мар.23!K239+апр.23!H239-апр.23!G239</f>
        <v>0</v>
      </c>
      <c r="L239" s="11"/>
    </row>
    <row r="240" spans="1:12">
      <c r="A240" s="138"/>
      <c r="B240" s="114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70">
        <f>мар.23!K240+апр.23!H240-апр.23!G240</f>
        <v>0</v>
      </c>
      <c r="L240" s="11"/>
    </row>
    <row r="241" spans="1:12">
      <c r="A241" s="138"/>
      <c r="B241" s="114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70">
        <f>мар.23!K241+апр.23!H241-апр.23!G241</f>
        <v>0</v>
      </c>
      <c r="L241" s="11"/>
    </row>
    <row r="242" spans="1:12">
      <c r="A242" s="138"/>
      <c r="B242" s="114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70">
        <f>мар.23!K242+апр.23!H242-апр.23!G242</f>
        <v>0</v>
      </c>
      <c r="L242" s="11"/>
    </row>
    <row r="243" spans="1:12">
      <c r="A243" s="138"/>
      <c r="B243" s="114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70">
        <f>мар.23!K243+апр.23!H243-апр.23!G243</f>
        <v>0</v>
      </c>
      <c r="L243" s="11"/>
    </row>
    <row r="244" spans="1:12">
      <c r="A244" s="138"/>
      <c r="B244" s="114">
        <v>242</v>
      </c>
      <c r="C244" s="69">
        <v>32585</v>
      </c>
      <c r="D244" s="69">
        <v>33617</v>
      </c>
      <c r="E244" s="70">
        <f t="shared" si="6"/>
        <v>1032</v>
      </c>
      <c r="F244" s="70">
        <v>6.73</v>
      </c>
      <c r="G244" s="17">
        <f t="shared" si="7"/>
        <v>6945.3600000000006</v>
      </c>
      <c r="H244" s="70"/>
      <c r="I244" s="168"/>
      <c r="J244" s="75"/>
      <c r="K244" s="70">
        <f>мар.23!K244+апр.23!H244-апр.23!G244</f>
        <v>-42345.16</v>
      </c>
      <c r="L244" s="160"/>
    </row>
    <row r="245" spans="1:12">
      <c r="A245" s="138"/>
      <c r="B245" s="114">
        <v>243</v>
      </c>
      <c r="C245" s="69">
        <v>23736</v>
      </c>
      <c r="D245" s="69">
        <v>23838</v>
      </c>
      <c r="E245" s="70">
        <f t="shared" si="6"/>
        <v>102</v>
      </c>
      <c r="F245" s="112">
        <v>4.71</v>
      </c>
      <c r="G245" s="17">
        <f t="shared" si="7"/>
        <v>480.42</v>
      </c>
      <c r="H245" s="70"/>
      <c r="I245" s="168"/>
      <c r="J245" s="75"/>
      <c r="K245" s="70">
        <f>мар.23!K245+апр.23!H245-апр.23!G245</f>
        <v>1945.35</v>
      </c>
      <c r="L245" s="11"/>
    </row>
    <row r="246" spans="1:12">
      <c r="A246" s="138"/>
      <c r="B246" s="114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70">
        <f>мар.23!K246+апр.23!H246-апр.23!G246</f>
        <v>0</v>
      </c>
      <c r="L246" s="11"/>
    </row>
    <row r="247" spans="1:12">
      <c r="A247" s="138"/>
      <c r="B247" s="114">
        <v>245</v>
      </c>
      <c r="C247" s="69">
        <v>37972</v>
      </c>
      <c r="D247" s="69">
        <v>38375</v>
      </c>
      <c r="E247" s="70">
        <f t="shared" si="6"/>
        <v>403</v>
      </c>
      <c r="F247" s="112">
        <v>4.71</v>
      </c>
      <c r="G247" s="17">
        <f t="shared" si="7"/>
        <v>1898.1299999999999</v>
      </c>
      <c r="H247" s="70">
        <v>5000</v>
      </c>
      <c r="I247" s="168">
        <v>491650</v>
      </c>
      <c r="J247" s="75">
        <v>45027</v>
      </c>
      <c r="K247" s="70">
        <f>мар.23!K247+апр.23!H247-апр.23!G247</f>
        <v>-9496.7099999999973</v>
      </c>
      <c r="L247" s="11"/>
    </row>
    <row r="248" spans="1:12">
      <c r="A248" s="138"/>
      <c r="B248" s="114">
        <v>246</v>
      </c>
      <c r="C248" s="69">
        <v>46211</v>
      </c>
      <c r="D248" s="69">
        <v>47086</v>
      </c>
      <c r="E248" s="70">
        <f t="shared" si="6"/>
        <v>875</v>
      </c>
      <c r="F248" s="112">
        <v>4.71</v>
      </c>
      <c r="G248" s="17">
        <f t="shared" si="7"/>
        <v>4121.25</v>
      </c>
      <c r="H248" s="70">
        <v>10000</v>
      </c>
      <c r="I248" s="168">
        <v>70446</v>
      </c>
      <c r="J248" s="75">
        <v>45021</v>
      </c>
      <c r="K248" s="70">
        <f>мар.23!K248+апр.23!H248-апр.23!G248</f>
        <v>-5700.7900000000009</v>
      </c>
      <c r="L248" s="11"/>
    </row>
    <row r="249" spans="1:12">
      <c r="A249" s="138"/>
      <c r="B249" s="114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70">
        <f>мар.23!K249+апр.23!H249-апр.23!G249</f>
        <v>0</v>
      </c>
      <c r="L249" s="11"/>
    </row>
    <row r="250" spans="1:12">
      <c r="A250" s="138"/>
      <c r="B250" s="114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70">
        <f>мар.23!K250+апр.23!H250-апр.23!G250</f>
        <v>0</v>
      </c>
      <c r="L250" s="11"/>
    </row>
    <row r="251" spans="1:12">
      <c r="A251" s="138"/>
      <c r="B251" s="114">
        <v>249</v>
      </c>
      <c r="C251" s="69">
        <v>24992</v>
      </c>
      <c r="D251" s="69">
        <v>25219</v>
      </c>
      <c r="E251" s="70">
        <f t="shared" si="6"/>
        <v>227</v>
      </c>
      <c r="F251" s="112">
        <v>0</v>
      </c>
      <c r="G251" s="17">
        <f t="shared" si="7"/>
        <v>0</v>
      </c>
      <c r="H251" s="70"/>
      <c r="I251" s="168"/>
      <c r="J251" s="75"/>
      <c r="K251" s="70">
        <f>мар.23!K251+апр.23!H251-апр.23!G251</f>
        <v>0</v>
      </c>
      <c r="L251" s="11"/>
    </row>
    <row r="252" spans="1:12">
      <c r="A252" s="138"/>
      <c r="B252" s="114">
        <v>250</v>
      </c>
      <c r="C252" s="69"/>
      <c r="D252" s="69"/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70">
        <f>мар.23!K252+апр.23!H252-апр.23!G252</f>
        <v>0</v>
      </c>
      <c r="L252" s="11"/>
    </row>
    <row r="253" spans="1:12">
      <c r="A253" s="77"/>
      <c r="B253" s="114">
        <v>251</v>
      </c>
      <c r="C253" s="69">
        <v>32001</v>
      </c>
      <c r="D253" s="69">
        <v>32500</v>
      </c>
      <c r="E253" s="70">
        <f t="shared" si="6"/>
        <v>499</v>
      </c>
      <c r="F253" s="112">
        <v>4.71</v>
      </c>
      <c r="G253" s="17">
        <f t="shared" si="7"/>
        <v>2350.29</v>
      </c>
      <c r="H253" s="70"/>
      <c r="I253" s="168"/>
      <c r="J253" s="75"/>
      <c r="K253" s="70">
        <f>мар.23!K253+апр.23!H253-апр.23!G253</f>
        <v>-3311.74</v>
      </c>
      <c r="L253" s="11"/>
    </row>
    <row r="254" spans="1:12">
      <c r="A254" s="138"/>
      <c r="B254" s="114">
        <v>252</v>
      </c>
      <c r="C254" s="69"/>
      <c r="D254" s="69"/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70">
        <f>мар.23!K254+апр.23!H254-апр.23!G254</f>
        <v>0</v>
      </c>
      <c r="L254" s="11"/>
    </row>
    <row r="255" spans="1:12">
      <c r="A255" s="138"/>
      <c r="B255" s="114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70">
        <f>мар.23!K255+апр.23!H255-апр.23!G255</f>
        <v>-6.73</v>
      </c>
      <c r="L255" s="11"/>
    </row>
    <row r="256" spans="1:12">
      <c r="A256" s="138"/>
      <c r="B256" s="114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70">
        <f>мар.23!K256+апр.23!H256-апр.23!G256</f>
        <v>0</v>
      </c>
      <c r="L256" s="11"/>
    </row>
    <row r="257" spans="1:12">
      <c r="A257" s="138"/>
      <c r="B257" s="114">
        <v>256</v>
      </c>
      <c r="C257" s="69">
        <v>1115</v>
      </c>
      <c r="D257" s="69">
        <v>1115</v>
      </c>
      <c r="E257" s="70">
        <f t="shared" si="6"/>
        <v>0</v>
      </c>
      <c r="F257" s="70">
        <v>6.73</v>
      </c>
      <c r="G257" s="17">
        <f t="shared" si="7"/>
        <v>0</v>
      </c>
      <c r="H257" s="70"/>
      <c r="I257" s="168"/>
      <c r="J257" s="75"/>
      <c r="K257" s="70">
        <f>мар.23!K257+апр.23!H257-апр.23!G257</f>
        <v>-7477.0300000000007</v>
      </c>
      <c r="L257" s="11"/>
    </row>
    <row r="258" spans="1:12">
      <c r="A258" s="138"/>
      <c r="B258" s="114">
        <v>258</v>
      </c>
      <c r="C258" s="69">
        <v>263</v>
      </c>
      <c r="D258" s="69">
        <v>405</v>
      </c>
      <c r="E258" s="70">
        <f t="shared" si="6"/>
        <v>142</v>
      </c>
      <c r="F258" s="70">
        <v>6.73</v>
      </c>
      <c r="G258" s="17">
        <f t="shared" si="7"/>
        <v>955.66000000000008</v>
      </c>
      <c r="H258" s="70"/>
      <c r="I258" s="168"/>
      <c r="J258" s="75"/>
      <c r="K258" s="70">
        <f>мар.23!K258+апр.23!H258-апр.23!G258</f>
        <v>-2176.2600000000002</v>
      </c>
      <c r="L258" s="11"/>
    </row>
    <row r="259" spans="1:12">
      <c r="A259" s="138"/>
      <c r="B259" s="114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70">
        <f>мар.23!K259+апр.23!H259-апр.23!G259</f>
        <v>0</v>
      </c>
      <c r="L259" s="11"/>
    </row>
    <row r="260" spans="1:12">
      <c r="A260" s="138"/>
      <c r="B260" s="114">
        <v>260</v>
      </c>
      <c r="C260" s="69">
        <v>5</v>
      </c>
      <c r="D260" s="69">
        <v>7</v>
      </c>
      <c r="E260" s="70">
        <f t="shared" si="6"/>
        <v>2</v>
      </c>
      <c r="F260" s="70">
        <v>6.73</v>
      </c>
      <c r="G260" s="17">
        <f t="shared" si="7"/>
        <v>13.46</v>
      </c>
      <c r="H260" s="70"/>
      <c r="I260" s="168"/>
      <c r="J260" s="75"/>
      <c r="K260" s="70">
        <f>мар.23!K260+апр.23!H260-апр.23!G260</f>
        <v>-13.46</v>
      </c>
      <c r="L260" s="11"/>
    </row>
    <row r="261" spans="1:12">
      <c r="A261" s="138"/>
      <c r="B261" s="114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70">
        <f>мар.23!K261+апр.23!H261-апр.23!G261</f>
        <v>0</v>
      </c>
      <c r="L261" s="11"/>
    </row>
    <row r="262" spans="1:12">
      <c r="A262" s="138"/>
      <c r="B262" s="114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70">
        <f>мар.23!K262+апр.23!H262-апр.23!G262</f>
        <v>0</v>
      </c>
      <c r="L262" s="11"/>
    </row>
    <row r="263" spans="1:12">
      <c r="A263" s="138"/>
      <c r="B263" s="114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70">
        <f>мар.23!K263+апр.23!H263-апр.23!G263</f>
        <v>0</v>
      </c>
      <c r="L263" s="11"/>
    </row>
    <row r="264" spans="1:12">
      <c r="A264" s="138"/>
      <c r="B264" s="114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70">
        <f>мар.23!K264+апр.23!H264-апр.23!G264</f>
        <v>0</v>
      </c>
      <c r="L264" s="11"/>
    </row>
    <row r="265" spans="1:12">
      <c r="A265" s="138"/>
      <c r="B265" s="114">
        <v>265</v>
      </c>
      <c r="C265" s="69">
        <v>83</v>
      </c>
      <c r="D265" s="69">
        <v>107</v>
      </c>
      <c r="E265" s="70">
        <f t="shared" si="6"/>
        <v>24</v>
      </c>
      <c r="F265" s="70">
        <v>6.73</v>
      </c>
      <c r="G265" s="17">
        <f t="shared" si="7"/>
        <v>161.52000000000001</v>
      </c>
      <c r="H265" s="70"/>
      <c r="I265" s="168"/>
      <c r="J265" s="75"/>
      <c r="K265" s="70">
        <f>мар.23!K265+апр.23!H265-апр.23!G265</f>
        <v>-161.52000000000001</v>
      </c>
      <c r="L265" s="11"/>
    </row>
    <row r="266" spans="1:12">
      <c r="A266" s="138"/>
      <c r="B266" s="114">
        <v>266</v>
      </c>
      <c r="C266" s="69">
        <v>10941</v>
      </c>
      <c r="D266" s="69">
        <v>11504</v>
      </c>
      <c r="E266" s="70">
        <f t="shared" si="6"/>
        <v>563</v>
      </c>
      <c r="F266" s="112">
        <v>4.71</v>
      </c>
      <c r="G266" s="17">
        <f t="shared" si="7"/>
        <v>2651.73</v>
      </c>
      <c r="H266" s="70">
        <v>5000</v>
      </c>
      <c r="I266" s="168">
        <v>929703</v>
      </c>
      <c r="J266" s="75">
        <v>45030</v>
      </c>
      <c r="K266" s="70">
        <f>мар.23!K266+апр.23!H266-апр.23!G266</f>
        <v>3484.0500000000006</v>
      </c>
      <c r="L266" s="11"/>
    </row>
    <row r="267" spans="1:12">
      <c r="A267" s="27"/>
      <c r="B267" s="114">
        <v>267</v>
      </c>
      <c r="C267" s="69">
        <v>956</v>
      </c>
      <c r="D267" s="69">
        <v>967</v>
      </c>
      <c r="E267" s="70">
        <f t="shared" ref="E267:E331" si="8">D267-C267</f>
        <v>11</v>
      </c>
      <c r="F267" s="70">
        <v>6.73</v>
      </c>
      <c r="G267" s="17">
        <f t="shared" ref="G267:G331" si="9">F267*E267</f>
        <v>74.03</v>
      </c>
      <c r="H267" s="70"/>
      <c r="I267" s="168"/>
      <c r="J267" s="75"/>
      <c r="K267" s="70">
        <f>мар.23!K267+апр.23!H267-апр.23!G267</f>
        <v>-1541.17</v>
      </c>
      <c r="L267" s="11"/>
    </row>
    <row r="268" spans="1:12">
      <c r="A268" s="138"/>
      <c r="B268" s="114">
        <v>268</v>
      </c>
      <c r="C268" s="69">
        <v>90199</v>
      </c>
      <c r="D268" s="69">
        <v>90726</v>
      </c>
      <c r="E268" s="70">
        <f t="shared" si="8"/>
        <v>527</v>
      </c>
      <c r="F268" s="112">
        <v>4.71</v>
      </c>
      <c r="G268" s="17">
        <f t="shared" si="9"/>
        <v>2482.17</v>
      </c>
      <c r="H268" s="70"/>
      <c r="I268" s="168"/>
      <c r="J268" s="75"/>
      <c r="K268" s="70">
        <f>мар.23!K268+апр.23!H268-апр.23!G268</f>
        <v>-3305.7499999999991</v>
      </c>
      <c r="L268" s="11"/>
    </row>
    <row r="269" spans="1:12">
      <c r="A269" s="138"/>
      <c r="B269" s="114">
        <v>269</v>
      </c>
      <c r="C269" s="69">
        <v>124</v>
      </c>
      <c r="D269" s="69">
        <v>124</v>
      </c>
      <c r="E269" s="70">
        <f t="shared" si="8"/>
        <v>0</v>
      </c>
      <c r="F269" s="70">
        <v>6.73</v>
      </c>
      <c r="G269" s="17">
        <f t="shared" si="9"/>
        <v>0</v>
      </c>
      <c r="H269" s="70"/>
      <c r="I269" s="168"/>
      <c r="J269" s="75"/>
      <c r="K269" s="70">
        <f>мар.23!K269+апр.23!H269-апр.23!G269</f>
        <v>0</v>
      </c>
      <c r="L269" s="11"/>
    </row>
    <row r="270" spans="1:12">
      <c r="A270" s="138"/>
      <c r="B270" s="114">
        <v>270</v>
      </c>
      <c r="C270" s="69">
        <v>7190</v>
      </c>
      <c r="D270" s="69">
        <v>7290</v>
      </c>
      <c r="E270" s="70">
        <f t="shared" si="8"/>
        <v>100</v>
      </c>
      <c r="F270" s="70">
        <v>6.73</v>
      </c>
      <c r="G270" s="17">
        <f t="shared" si="9"/>
        <v>673</v>
      </c>
      <c r="H270" s="70"/>
      <c r="I270" s="168"/>
      <c r="J270" s="75"/>
      <c r="K270" s="70">
        <f>мар.23!K270+апр.23!H270-апр.23!G270</f>
        <v>-28427.52</v>
      </c>
      <c r="L270" s="11"/>
    </row>
    <row r="271" spans="1:12">
      <c r="A271" s="138"/>
      <c r="B271" s="114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70">
        <f>мар.23!K271+апр.23!H271-апр.23!G271</f>
        <v>0</v>
      </c>
      <c r="L271" s="11"/>
    </row>
    <row r="272" spans="1:12">
      <c r="A272" s="138"/>
      <c r="B272" s="114">
        <v>273</v>
      </c>
      <c r="C272" s="69">
        <v>15471</v>
      </c>
      <c r="D272" s="69">
        <v>15882</v>
      </c>
      <c r="E272" s="70">
        <f t="shared" si="8"/>
        <v>411</v>
      </c>
      <c r="F272" s="70">
        <v>6.73</v>
      </c>
      <c r="G272" s="17">
        <f t="shared" si="9"/>
        <v>2766.03</v>
      </c>
      <c r="H272" s="70"/>
      <c r="I272" s="168"/>
      <c r="J272" s="75"/>
      <c r="K272" s="70">
        <f>мар.23!K272+апр.23!H272-апр.23!G272</f>
        <v>-51841.19</v>
      </c>
      <c r="L272" s="11"/>
    </row>
    <row r="273" spans="1:12">
      <c r="A273" s="138"/>
      <c r="B273" s="114">
        <v>274</v>
      </c>
      <c r="C273" s="69">
        <v>56830</v>
      </c>
      <c r="D273" s="69">
        <v>57806</v>
      </c>
      <c r="E273" s="70">
        <f t="shared" si="8"/>
        <v>976</v>
      </c>
      <c r="F273" s="112">
        <v>4.71</v>
      </c>
      <c r="G273" s="17">
        <f t="shared" si="9"/>
        <v>4596.96</v>
      </c>
      <c r="H273" s="70">
        <v>27949.14</v>
      </c>
      <c r="I273" s="168">
        <v>240372</v>
      </c>
      <c r="J273" s="75">
        <v>45037</v>
      </c>
      <c r="K273" s="70">
        <f>мар.23!K273+апр.23!H273-апр.23!G273</f>
        <v>14106.45</v>
      </c>
      <c r="L273" s="11"/>
    </row>
    <row r="274" spans="1:12">
      <c r="A274" s="138"/>
      <c r="B274" s="114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1000</v>
      </c>
      <c r="I274" s="168">
        <v>411621</v>
      </c>
      <c r="J274" s="75">
        <v>45027</v>
      </c>
      <c r="K274" s="70">
        <f>мар.23!K274+апр.23!H274-апр.23!G274</f>
        <v>4500</v>
      </c>
      <c r="L274" s="11"/>
    </row>
    <row r="275" spans="1:12">
      <c r="A275" s="138"/>
      <c r="B275" s="114">
        <v>276</v>
      </c>
      <c r="C275" s="69">
        <v>80688</v>
      </c>
      <c r="D275" s="69">
        <v>81260</v>
      </c>
      <c r="E275" s="70">
        <f t="shared" si="8"/>
        <v>572</v>
      </c>
      <c r="F275" s="112">
        <v>4.71</v>
      </c>
      <c r="G275" s="17">
        <f t="shared" si="9"/>
        <v>2694.12</v>
      </c>
      <c r="H275" s="70"/>
      <c r="I275" s="168"/>
      <c r="J275" s="75"/>
      <c r="K275" s="70">
        <f>мар.23!K275+апр.23!H275-апр.23!G275</f>
        <v>41791.81</v>
      </c>
      <c r="L275" s="11"/>
    </row>
    <row r="276" spans="1:12">
      <c r="A276" s="138"/>
      <c r="B276" s="114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70">
        <f>мар.23!K276+апр.23!H276-апр.23!G276</f>
        <v>0</v>
      </c>
      <c r="L276" s="11"/>
    </row>
    <row r="277" spans="1:12">
      <c r="A277" s="138"/>
      <c r="B277" s="114">
        <v>278</v>
      </c>
      <c r="C277" s="69">
        <v>27913</v>
      </c>
      <c r="D277" s="69">
        <v>28097</v>
      </c>
      <c r="E277" s="70">
        <f t="shared" si="8"/>
        <v>184</v>
      </c>
      <c r="F277" s="70">
        <v>6.73</v>
      </c>
      <c r="G277" s="17">
        <f t="shared" si="9"/>
        <v>1238.3200000000002</v>
      </c>
      <c r="H277" s="70"/>
      <c r="I277" s="168"/>
      <c r="J277" s="75"/>
      <c r="K277" s="70">
        <f>мар.23!K277+апр.23!H277-апр.23!G277</f>
        <v>-2390.3300000000004</v>
      </c>
      <c r="L277" s="11"/>
    </row>
    <row r="278" spans="1:12">
      <c r="A278" s="138"/>
      <c r="B278" s="129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7">
        <f t="shared" si="9"/>
        <v>0</v>
      </c>
      <c r="H278" s="70"/>
      <c r="I278" s="168"/>
      <c r="J278" s="75"/>
      <c r="K278" s="70">
        <f>мар.23!K278+апр.23!H278-апр.23!G278</f>
        <v>-195.17000000000002</v>
      </c>
      <c r="L278" s="11"/>
    </row>
    <row r="279" spans="1:12">
      <c r="A279" s="138"/>
      <c r="B279" s="114" t="s">
        <v>29</v>
      </c>
      <c r="C279" s="69">
        <v>45391</v>
      </c>
      <c r="D279" s="69">
        <v>45461</v>
      </c>
      <c r="E279" s="70">
        <f t="shared" si="8"/>
        <v>70</v>
      </c>
      <c r="F279" s="112">
        <v>4.71</v>
      </c>
      <c r="G279" s="17">
        <f t="shared" si="9"/>
        <v>329.7</v>
      </c>
      <c r="H279" s="70"/>
      <c r="I279" s="168"/>
      <c r="J279" s="75"/>
      <c r="K279" s="70">
        <f>мар.23!K279+апр.23!H279-апр.23!G279</f>
        <v>-11214.510000000002</v>
      </c>
      <c r="L279" s="11"/>
    </row>
    <row r="280" spans="1:12" s="65" customFormat="1">
      <c r="A280" s="172"/>
      <c r="B280" s="171">
        <v>280</v>
      </c>
      <c r="C280" s="69">
        <v>7625</v>
      </c>
      <c r="D280" s="69">
        <v>7654</v>
      </c>
      <c r="E280" s="70">
        <f t="shared" si="8"/>
        <v>29</v>
      </c>
      <c r="F280" s="71">
        <v>6.73</v>
      </c>
      <c r="G280" s="70">
        <f t="shared" si="9"/>
        <v>195.17000000000002</v>
      </c>
      <c r="H280" s="70"/>
      <c r="I280" s="171"/>
      <c r="J280" s="75"/>
      <c r="K280" s="70">
        <f>мар.23!K280+апр.23!H280-апр.23!G280</f>
        <v>-44074.770000000004</v>
      </c>
      <c r="L280" s="67"/>
    </row>
    <row r="281" spans="1:12">
      <c r="A281" s="138"/>
      <c r="B281" s="114">
        <v>281</v>
      </c>
      <c r="C281" s="69">
        <v>20130</v>
      </c>
      <c r="D281" s="69">
        <v>20418</v>
      </c>
      <c r="E281" s="70">
        <f t="shared" si="8"/>
        <v>288</v>
      </c>
      <c r="F281" s="70">
        <v>6.73</v>
      </c>
      <c r="G281" s="17">
        <f t="shared" si="9"/>
        <v>1938.2400000000002</v>
      </c>
      <c r="H281" s="70">
        <v>5000</v>
      </c>
      <c r="I281" s="168">
        <v>136027</v>
      </c>
      <c r="J281" s="75">
        <v>45023</v>
      </c>
      <c r="K281" s="70">
        <f>мар.23!K281+апр.23!H281-апр.23!G281</f>
        <v>1789.0099999999993</v>
      </c>
      <c r="L281" s="11"/>
    </row>
    <row r="282" spans="1:12">
      <c r="A282" s="138"/>
      <c r="B282" s="114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70">
        <f>мар.23!K282+апр.23!H282-апр.23!G282</f>
        <v>0</v>
      </c>
      <c r="L282" s="11"/>
    </row>
    <row r="283" spans="1:12">
      <c r="A283" s="138"/>
      <c r="B283" s="114">
        <v>283</v>
      </c>
      <c r="C283" s="69">
        <v>3360</v>
      </c>
      <c r="D283" s="69">
        <v>3361</v>
      </c>
      <c r="E283" s="70">
        <f t="shared" si="8"/>
        <v>1</v>
      </c>
      <c r="F283" s="70">
        <v>6.73</v>
      </c>
      <c r="G283" s="17">
        <f t="shared" si="9"/>
        <v>6.73</v>
      </c>
      <c r="H283" s="70"/>
      <c r="I283" s="168"/>
      <c r="J283" s="75"/>
      <c r="K283" s="70">
        <f>мар.23!K283+апр.23!H283-апр.23!G283</f>
        <v>-20.190000000000001</v>
      </c>
      <c r="L283" s="11"/>
    </row>
    <row r="284" spans="1:12">
      <c r="A284" s="138"/>
      <c r="B284" s="114">
        <v>284</v>
      </c>
      <c r="C284" s="69">
        <v>4456</v>
      </c>
      <c r="D284" s="69">
        <v>4497</v>
      </c>
      <c r="E284" s="70">
        <f t="shared" si="8"/>
        <v>41</v>
      </c>
      <c r="F284" s="70">
        <v>6.73</v>
      </c>
      <c r="G284" s="17">
        <f t="shared" si="9"/>
        <v>275.93</v>
      </c>
      <c r="H284" s="70"/>
      <c r="I284" s="168"/>
      <c r="J284" s="75"/>
      <c r="K284" s="70">
        <f>мар.23!K284+апр.23!H284-апр.23!G284</f>
        <v>-275.93</v>
      </c>
      <c r="L284" s="11"/>
    </row>
    <row r="285" spans="1:12">
      <c r="A285" s="138"/>
      <c r="B285" s="114">
        <v>285</v>
      </c>
      <c r="C285" s="69">
        <v>79579</v>
      </c>
      <c r="D285" s="69">
        <v>80324</v>
      </c>
      <c r="E285" s="70">
        <f t="shared" si="8"/>
        <v>745</v>
      </c>
      <c r="F285" s="70">
        <v>6.73</v>
      </c>
      <c r="G285" s="17">
        <f t="shared" si="9"/>
        <v>5013.8500000000004</v>
      </c>
      <c r="H285" s="70">
        <v>6000</v>
      </c>
      <c r="I285" s="168">
        <v>148681.67359200001</v>
      </c>
      <c r="J285" s="75" t="s">
        <v>87</v>
      </c>
      <c r="K285" s="70">
        <f>мар.23!K285+апр.23!H285-апр.23!G285</f>
        <v>-19370.700000000004</v>
      </c>
      <c r="L285" s="11"/>
    </row>
    <row r="286" spans="1:12">
      <c r="A286" s="138"/>
      <c r="B286" s="114">
        <v>286</v>
      </c>
      <c r="C286" s="69">
        <v>91765</v>
      </c>
      <c r="D286" s="69">
        <v>92543</v>
      </c>
      <c r="E286" s="70">
        <f t="shared" si="8"/>
        <v>778</v>
      </c>
      <c r="F286" s="112">
        <v>4.71</v>
      </c>
      <c r="G286" s="17">
        <f t="shared" si="9"/>
        <v>3664.38</v>
      </c>
      <c r="H286" s="70">
        <v>8807.7000000000007</v>
      </c>
      <c r="I286" s="168">
        <v>34808</v>
      </c>
      <c r="J286" s="75">
        <v>45029</v>
      </c>
      <c r="K286" s="70">
        <f>мар.23!K286+апр.23!H286-апр.23!G286</f>
        <v>-3664.38</v>
      </c>
      <c r="L286" s="11"/>
    </row>
    <row r="287" spans="1:12">
      <c r="A287" s="138"/>
      <c r="B287" s="114">
        <v>287</v>
      </c>
      <c r="C287" s="69">
        <v>29608</v>
      </c>
      <c r="D287" s="69">
        <v>29749</v>
      </c>
      <c r="E287" s="70">
        <f t="shared" si="8"/>
        <v>141</v>
      </c>
      <c r="F287" s="70">
        <v>6.73</v>
      </c>
      <c r="G287" s="17">
        <f t="shared" si="9"/>
        <v>948.93000000000006</v>
      </c>
      <c r="H287" s="70">
        <v>19589.060000000001</v>
      </c>
      <c r="I287" s="168">
        <v>497177.772788</v>
      </c>
      <c r="J287" s="75">
        <v>45026</v>
      </c>
      <c r="K287" s="70">
        <f>мар.23!K287+апр.23!H287-апр.23!G287</f>
        <v>11631.449999999999</v>
      </c>
      <c r="L287" s="11"/>
    </row>
    <row r="288" spans="1:12" s="6" customFormat="1">
      <c r="A288" s="138"/>
      <c r="B288" s="114">
        <v>288</v>
      </c>
      <c r="C288" s="69">
        <v>49191</v>
      </c>
      <c r="D288" s="69">
        <v>49402</v>
      </c>
      <c r="E288" s="70">
        <f t="shared" si="8"/>
        <v>211</v>
      </c>
      <c r="F288" s="70">
        <v>6.73</v>
      </c>
      <c r="G288" s="28">
        <f t="shared" si="9"/>
        <v>1420.0300000000002</v>
      </c>
      <c r="H288" s="70">
        <v>5000</v>
      </c>
      <c r="I288" s="168">
        <v>208268</v>
      </c>
      <c r="J288" s="75">
        <v>45029</v>
      </c>
      <c r="K288" s="70">
        <f>мар.23!K288+апр.23!H288-апр.23!G288</f>
        <v>1286.639999999999</v>
      </c>
      <c r="L288" s="11"/>
    </row>
    <row r="289" spans="1:12" s="6" customFormat="1">
      <c r="A289" s="138"/>
      <c r="B289" s="114">
        <v>289</v>
      </c>
      <c r="C289" s="69">
        <v>3185</v>
      </c>
      <c r="D289" s="69">
        <v>3205</v>
      </c>
      <c r="E289" s="70">
        <f t="shared" si="8"/>
        <v>20</v>
      </c>
      <c r="F289" s="70">
        <v>6.73</v>
      </c>
      <c r="G289" s="28">
        <f t="shared" si="9"/>
        <v>134.60000000000002</v>
      </c>
      <c r="H289" s="70"/>
      <c r="I289" s="168"/>
      <c r="J289" s="75"/>
      <c r="K289" s="70">
        <f>мар.23!K289+апр.23!H289-апр.23!G289</f>
        <v>-747.03000000000009</v>
      </c>
      <c r="L289" s="11"/>
    </row>
    <row r="290" spans="1:12">
      <c r="A290" s="138"/>
      <c r="B290" s="114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70">
        <f>мар.23!K290+апр.23!H290-апр.23!G290</f>
        <v>0</v>
      </c>
      <c r="L290" s="11"/>
    </row>
    <row r="291" spans="1:12">
      <c r="A291" s="138"/>
      <c r="B291" s="114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70">
        <f>мар.23!K291+апр.23!H291-апр.23!G291</f>
        <v>0</v>
      </c>
      <c r="L291" s="11"/>
    </row>
    <row r="292" spans="1:12">
      <c r="A292" s="138"/>
      <c r="B292" s="114">
        <v>292</v>
      </c>
      <c r="C292" s="69">
        <v>17966</v>
      </c>
      <c r="D292" s="69">
        <v>18128</v>
      </c>
      <c r="E292" s="70">
        <f t="shared" si="8"/>
        <v>162</v>
      </c>
      <c r="F292" s="112">
        <v>4.71</v>
      </c>
      <c r="G292" s="17">
        <f t="shared" si="9"/>
        <v>763.02</v>
      </c>
      <c r="H292" s="70">
        <v>2000</v>
      </c>
      <c r="I292" s="168">
        <v>798738</v>
      </c>
      <c r="J292" s="75">
        <v>45043</v>
      </c>
      <c r="K292" s="70">
        <f>мар.23!K292+апр.23!H292-апр.23!G292</f>
        <v>742.43000000000006</v>
      </c>
      <c r="L292" s="11"/>
    </row>
    <row r="293" spans="1:12">
      <c r="A293" s="138"/>
      <c r="B293" s="114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70">
        <f>мар.23!K293+апр.23!H293-апр.23!G293</f>
        <v>0</v>
      </c>
      <c r="L293" s="11"/>
    </row>
    <row r="294" spans="1:12">
      <c r="A294" s="138"/>
      <c r="B294" s="114">
        <v>294</v>
      </c>
      <c r="C294" s="69">
        <v>43409</v>
      </c>
      <c r="D294" s="69">
        <v>43669</v>
      </c>
      <c r="E294" s="70">
        <f t="shared" si="8"/>
        <v>260</v>
      </c>
      <c r="F294" s="70">
        <v>6.73</v>
      </c>
      <c r="G294" s="17">
        <f t="shared" si="9"/>
        <v>1749.8000000000002</v>
      </c>
      <c r="H294" s="70">
        <v>12900</v>
      </c>
      <c r="I294" s="168">
        <v>979611.41886099998</v>
      </c>
      <c r="J294" s="75" t="s">
        <v>88</v>
      </c>
      <c r="K294" s="70">
        <f>мар.23!K294+апр.23!H294-апр.23!G294</f>
        <v>1874.7699999999977</v>
      </c>
      <c r="L294" s="11"/>
    </row>
    <row r="295" spans="1:12">
      <c r="A295" s="138"/>
      <c r="B295" s="114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70">
        <f>мар.23!K295+апр.23!H295-апр.23!G295</f>
        <v>0</v>
      </c>
      <c r="L295" s="11"/>
    </row>
    <row r="296" spans="1:12">
      <c r="A296" s="138"/>
      <c r="B296" s="114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70">
        <f>мар.23!K296+апр.23!H296-апр.23!G296</f>
        <v>0</v>
      </c>
      <c r="L296" s="11"/>
    </row>
    <row r="297" spans="1:12">
      <c r="A297" s="138"/>
      <c r="B297" s="114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70">
        <f>мар.23!K297+апр.23!H297-апр.23!G297</f>
        <v>0</v>
      </c>
      <c r="L297" s="11"/>
    </row>
    <row r="298" spans="1:12">
      <c r="A298" s="138"/>
      <c r="B298" s="114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70">
        <f>мар.23!K298+апр.23!H298-апр.23!G298</f>
        <v>0</v>
      </c>
      <c r="L298" s="11"/>
    </row>
    <row r="299" spans="1:12">
      <c r="A299" s="138"/>
      <c r="B299" s="114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70">
        <f>мар.23!K299+апр.23!H299-апр.23!G299</f>
        <v>0</v>
      </c>
      <c r="L299" s="11"/>
    </row>
    <row r="300" spans="1:12">
      <c r="A300" s="138"/>
      <c r="B300" s="114">
        <v>300</v>
      </c>
      <c r="C300" s="69">
        <v>2925</v>
      </c>
      <c r="D300" s="69">
        <v>2978</v>
      </c>
      <c r="E300" s="70">
        <f t="shared" si="8"/>
        <v>53</v>
      </c>
      <c r="F300" s="70">
        <v>6.73</v>
      </c>
      <c r="G300" s="17">
        <f t="shared" si="9"/>
        <v>356.69</v>
      </c>
      <c r="H300" s="70"/>
      <c r="I300" s="168"/>
      <c r="J300" s="75"/>
      <c r="K300" s="70">
        <f>мар.23!K300+апр.23!H300-апр.23!G300</f>
        <v>-356.69</v>
      </c>
      <c r="L300" s="11"/>
    </row>
    <row r="301" spans="1:12">
      <c r="A301" s="138"/>
      <c r="B301" s="114">
        <v>301</v>
      </c>
      <c r="C301" s="69">
        <v>35433</v>
      </c>
      <c r="D301" s="69">
        <v>36089</v>
      </c>
      <c r="E301" s="70">
        <f t="shared" si="8"/>
        <v>656</v>
      </c>
      <c r="F301" s="70">
        <v>6.73</v>
      </c>
      <c r="G301" s="17">
        <f t="shared" si="9"/>
        <v>4414.88</v>
      </c>
      <c r="H301" s="70"/>
      <c r="I301" s="168"/>
      <c r="J301" s="75"/>
      <c r="K301" s="70">
        <f>мар.23!K301+апр.23!H301-апр.23!G301</f>
        <v>-66447.630000000019</v>
      </c>
      <c r="L301" s="11"/>
    </row>
    <row r="302" spans="1:12">
      <c r="A302" s="138"/>
      <c r="B302" s="114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70">
        <f>мар.23!K302+апр.23!H302-апр.23!G302</f>
        <v>0</v>
      </c>
      <c r="L302" s="11"/>
    </row>
    <row r="303" spans="1:12">
      <c r="A303" s="138"/>
      <c r="B303" s="114">
        <v>303</v>
      </c>
      <c r="C303" s="69">
        <v>34450</v>
      </c>
      <c r="D303" s="69">
        <v>34775</v>
      </c>
      <c r="E303" s="70">
        <f t="shared" si="8"/>
        <v>325</v>
      </c>
      <c r="F303" s="70">
        <v>6.73</v>
      </c>
      <c r="G303" s="17">
        <f t="shared" si="9"/>
        <v>2187.25</v>
      </c>
      <c r="H303" s="70">
        <v>8200</v>
      </c>
      <c r="I303" s="168">
        <v>938563</v>
      </c>
      <c r="J303" s="75">
        <v>45034</v>
      </c>
      <c r="K303" s="70">
        <f>мар.23!K303+апр.23!H303-апр.23!G303</f>
        <v>3669.1499999999978</v>
      </c>
      <c r="L303" s="11"/>
    </row>
    <row r="304" spans="1:12">
      <c r="A304" s="138"/>
      <c r="B304" s="114">
        <v>304</v>
      </c>
      <c r="C304" s="69">
        <v>24094</v>
      </c>
      <c r="D304" s="69">
        <v>24251</v>
      </c>
      <c r="E304" s="70">
        <f t="shared" si="8"/>
        <v>157</v>
      </c>
      <c r="F304" s="70">
        <v>6.73</v>
      </c>
      <c r="G304" s="17">
        <f t="shared" si="9"/>
        <v>1056.6100000000001</v>
      </c>
      <c r="H304" s="70"/>
      <c r="I304" s="168"/>
      <c r="J304" s="75"/>
      <c r="K304" s="70">
        <f>мар.23!K304+апр.23!H304-апр.23!G304</f>
        <v>-2463.1800000000003</v>
      </c>
      <c r="L304" s="11"/>
    </row>
    <row r="305" spans="1:12">
      <c r="A305" s="140"/>
      <c r="B305" s="114">
        <v>305</v>
      </c>
      <c r="C305" s="69">
        <v>1333</v>
      </c>
      <c r="D305" s="69">
        <v>1394</v>
      </c>
      <c r="E305" s="70">
        <f t="shared" si="8"/>
        <v>61</v>
      </c>
      <c r="F305" s="70">
        <v>6.73</v>
      </c>
      <c r="G305" s="17">
        <f t="shared" si="9"/>
        <v>410.53000000000003</v>
      </c>
      <c r="H305" s="70"/>
      <c r="I305" s="168"/>
      <c r="J305" s="75"/>
      <c r="K305" s="70">
        <f>мар.23!K305+апр.23!H305-апр.23!G305</f>
        <v>-410.53000000000003</v>
      </c>
      <c r="L305" s="11"/>
    </row>
    <row r="306" spans="1:12">
      <c r="A306" s="138"/>
      <c r="B306" s="114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70">
        <f>мар.23!K306+апр.23!H306-апр.23!G306</f>
        <v>0</v>
      </c>
      <c r="L306" s="11"/>
    </row>
    <row r="307" spans="1:12">
      <c r="A307" s="138"/>
      <c r="B307" s="114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70">
        <f>мар.23!K307+апр.23!H307-апр.23!G307</f>
        <v>0</v>
      </c>
      <c r="L307" s="11"/>
    </row>
    <row r="308" spans="1:12">
      <c r="A308" s="138"/>
      <c r="B308" s="114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70">
        <f>мар.23!K308+апр.23!H308-апр.23!G308</f>
        <v>0</v>
      </c>
      <c r="L308" s="11"/>
    </row>
    <row r="309" spans="1:12">
      <c r="A309" s="138"/>
      <c r="B309" s="114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70">
        <f>мар.23!K309+апр.23!H309-апр.23!G309</f>
        <v>0</v>
      </c>
      <c r="L309" s="11"/>
    </row>
    <row r="310" spans="1:12">
      <c r="A310" s="138"/>
      <c r="B310" s="114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70">
        <f>мар.23!K310+апр.23!H310-апр.23!G310</f>
        <v>0</v>
      </c>
      <c r="L310" s="11"/>
    </row>
    <row r="311" spans="1:12">
      <c r="A311" s="138"/>
      <c r="B311" s="114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70">
        <f>мар.23!K311+апр.23!H311-апр.23!G311</f>
        <v>0</v>
      </c>
      <c r="L311" s="11"/>
    </row>
    <row r="312" spans="1:12">
      <c r="A312" s="138"/>
      <c r="B312" s="114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70">
        <f>мар.23!K312+апр.23!H312-апр.23!G312</f>
        <v>0</v>
      </c>
      <c r="L312" s="11"/>
    </row>
    <row r="313" spans="1:12">
      <c r="A313" s="138"/>
      <c r="B313" s="114">
        <v>313</v>
      </c>
      <c r="C313" s="69">
        <v>6537</v>
      </c>
      <c r="D313" s="69">
        <v>7061</v>
      </c>
      <c r="E313" s="70">
        <f t="shared" si="8"/>
        <v>524</v>
      </c>
      <c r="F313" s="70">
        <v>6.73</v>
      </c>
      <c r="G313" s="17">
        <f t="shared" si="9"/>
        <v>3526.5200000000004</v>
      </c>
      <c r="H313" s="70"/>
      <c r="I313" s="168"/>
      <c r="J313" s="75"/>
      <c r="K313" s="70">
        <f>мар.23!K313+апр.23!H313-апр.23!G313</f>
        <v>-22619.530000000002</v>
      </c>
      <c r="L313" s="11"/>
    </row>
    <row r="314" spans="1:12">
      <c r="A314" s="138"/>
      <c r="B314" s="114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70">
        <f>мар.23!K314+апр.23!H314-апр.23!G314</f>
        <v>0</v>
      </c>
      <c r="L314" s="11"/>
    </row>
    <row r="315" spans="1:12">
      <c r="A315" s="138"/>
      <c r="B315" s="114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70">
        <f>мар.23!K315+апр.23!H315-апр.23!G315</f>
        <v>0</v>
      </c>
      <c r="L315" s="11"/>
    </row>
    <row r="316" spans="1:12">
      <c r="A316" s="111"/>
      <c r="B316" s="114">
        <v>316</v>
      </c>
      <c r="C316" s="69">
        <v>41055</v>
      </c>
      <c r="D316" s="69">
        <v>41560</v>
      </c>
      <c r="E316" s="70">
        <f t="shared" si="8"/>
        <v>505</v>
      </c>
      <c r="F316" s="112">
        <v>4.71</v>
      </c>
      <c r="G316" s="17">
        <f t="shared" si="9"/>
        <v>2378.5500000000002</v>
      </c>
      <c r="H316" s="70">
        <v>6800</v>
      </c>
      <c r="I316" s="168">
        <v>114200</v>
      </c>
      <c r="J316" s="75">
        <v>45041</v>
      </c>
      <c r="K316" s="70">
        <f>мар.23!K316+апр.23!H316-апр.23!G316</f>
        <v>3427.5</v>
      </c>
      <c r="L316" s="11"/>
    </row>
    <row r="317" spans="1:12">
      <c r="A317" s="138"/>
      <c r="B317" s="114">
        <v>317</v>
      </c>
      <c r="C317" s="69">
        <v>6699</v>
      </c>
      <c r="D317" s="69">
        <v>6792</v>
      </c>
      <c r="E317" s="70">
        <f t="shared" si="8"/>
        <v>93</v>
      </c>
      <c r="F317" s="70">
        <v>6.73</v>
      </c>
      <c r="G317" s="17">
        <f t="shared" si="9"/>
        <v>625.89</v>
      </c>
      <c r="H317" s="70">
        <v>1500</v>
      </c>
      <c r="I317" s="168">
        <v>645366</v>
      </c>
      <c r="J317" s="75">
        <v>45019</v>
      </c>
      <c r="K317" s="70">
        <f>мар.23!K317+апр.23!H317-апр.23!G317</f>
        <v>43.399999999999068</v>
      </c>
      <c r="L317" s="11"/>
    </row>
    <row r="318" spans="1:12">
      <c r="A318" s="138"/>
      <c r="B318" s="114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70">
        <f>мар.23!K318+апр.23!H318-апр.23!G318</f>
        <v>0</v>
      </c>
      <c r="L318" s="11"/>
    </row>
    <row r="319" spans="1:12">
      <c r="A319" s="138"/>
      <c r="B319" s="114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70">
        <f>мар.23!K319+апр.23!H319-апр.23!G319</f>
        <v>0</v>
      </c>
      <c r="L319" s="11"/>
    </row>
    <row r="320" spans="1:12">
      <c r="A320" s="138"/>
      <c r="B320" s="114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70">
        <f>мар.23!K320+апр.23!H320-апр.23!G320</f>
        <v>0</v>
      </c>
      <c r="L320" s="11"/>
    </row>
    <row r="321" spans="1:12">
      <c r="A321" s="138"/>
      <c r="B321" s="114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70">
        <f>мар.23!K321+апр.23!H321-апр.23!G321</f>
        <v>0</v>
      </c>
      <c r="L321" s="11"/>
    </row>
    <row r="322" spans="1:12">
      <c r="A322" s="138"/>
      <c r="B322" s="114">
        <v>322</v>
      </c>
      <c r="C322" s="69">
        <v>26300</v>
      </c>
      <c r="D322" s="69">
        <v>26695</v>
      </c>
      <c r="E322" s="70">
        <f t="shared" si="8"/>
        <v>395</v>
      </c>
      <c r="F322" s="70">
        <v>6.73</v>
      </c>
      <c r="G322" s="17">
        <f t="shared" si="9"/>
        <v>2658.3500000000004</v>
      </c>
      <c r="H322" s="70"/>
      <c r="I322" s="168"/>
      <c r="J322" s="75"/>
      <c r="K322" s="70">
        <f>мар.23!K322+апр.23!H322-апр.23!G322</f>
        <v>-16724.830000000002</v>
      </c>
      <c r="L322" s="11"/>
    </row>
    <row r="323" spans="1:12">
      <c r="A323" s="138"/>
      <c r="B323" s="114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70">
        <f>мар.23!K323+апр.23!H323-апр.23!G323</f>
        <v>0</v>
      </c>
      <c r="L323" s="11"/>
    </row>
    <row r="324" spans="1:12">
      <c r="A324" s="138"/>
      <c r="B324" s="114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>
        <v>3600</v>
      </c>
      <c r="I324" s="168">
        <v>892744</v>
      </c>
      <c r="J324" s="75">
        <v>45041</v>
      </c>
      <c r="K324" s="70">
        <f>мар.23!K324+апр.23!H324-апр.23!G324</f>
        <v>7274.82</v>
      </c>
      <c r="L324" s="11"/>
    </row>
    <row r="325" spans="1:12">
      <c r="A325" s="138"/>
      <c r="B325" s="114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70">
        <f>мар.23!K325+апр.23!H325-апр.23!G325</f>
        <v>0</v>
      </c>
      <c r="L325" s="11"/>
    </row>
    <row r="326" spans="1:12">
      <c r="A326" s="138"/>
      <c r="B326" s="114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70">
        <f>мар.23!K326+апр.23!H326-апр.23!G326</f>
        <v>0</v>
      </c>
      <c r="L326" s="11"/>
    </row>
    <row r="327" spans="1:12">
      <c r="A327" s="138"/>
      <c r="B327" s="114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70">
        <f>мар.23!K327+апр.23!H327-апр.23!G327</f>
        <v>0</v>
      </c>
      <c r="L327" s="11"/>
    </row>
    <row r="328" spans="1:12">
      <c r="A328" s="138"/>
      <c r="B328" s="114">
        <v>328</v>
      </c>
      <c r="C328" s="69">
        <v>8280</v>
      </c>
      <c r="D328" s="69">
        <v>8646</v>
      </c>
      <c r="E328" s="70">
        <f t="shared" si="8"/>
        <v>366</v>
      </c>
      <c r="F328" s="70">
        <v>6.73</v>
      </c>
      <c r="G328" s="17">
        <f t="shared" si="9"/>
        <v>2463.1800000000003</v>
      </c>
      <c r="H328" s="70"/>
      <c r="I328" s="168"/>
      <c r="J328" s="75"/>
      <c r="K328" s="70">
        <f>мар.23!K328+апр.23!H328-апр.23!G328</f>
        <v>-10714.940000000002</v>
      </c>
      <c r="L328" s="11"/>
    </row>
    <row r="329" spans="1:12">
      <c r="A329" s="138"/>
      <c r="B329" s="114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70">
        <f>мар.23!K329+апр.23!H329-апр.23!G329</f>
        <v>0</v>
      </c>
      <c r="L329" s="11"/>
    </row>
    <row r="330" spans="1:12">
      <c r="A330" s="138"/>
      <c r="B330" s="114">
        <v>330</v>
      </c>
      <c r="C330" s="69">
        <v>5249</v>
      </c>
      <c r="D330" s="69">
        <v>5275</v>
      </c>
      <c r="E330" s="70">
        <f t="shared" si="8"/>
        <v>26</v>
      </c>
      <c r="F330" s="70">
        <v>6.73</v>
      </c>
      <c r="G330" s="17">
        <f t="shared" si="9"/>
        <v>174.98000000000002</v>
      </c>
      <c r="H330" s="70">
        <v>215.36</v>
      </c>
      <c r="I330" s="168">
        <v>76457</v>
      </c>
      <c r="J330" s="75">
        <v>45022</v>
      </c>
      <c r="K330" s="70">
        <f>мар.23!K330+апр.23!H330-апр.23!G330</f>
        <v>-223.24</v>
      </c>
      <c r="L330" s="11"/>
    </row>
    <row r="331" spans="1:12">
      <c r="A331" s="138"/>
      <c r="B331" s="114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70">
        <f>мар.23!K331+апр.23!H331-апр.23!G331</f>
        <v>0</v>
      </c>
      <c r="L331" s="11"/>
    </row>
    <row r="332" spans="1:12">
      <c r="A332" s="138"/>
      <c r="B332" s="128">
        <v>332</v>
      </c>
      <c r="C332" s="69"/>
      <c r="D332" s="69"/>
      <c r="E332" s="70">
        <f t="shared" ref="E332:E354" si="10">D332-C332</f>
        <v>0</v>
      </c>
      <c r="F332" s="70">
        <v>6.73</v>
      </c>
      <c r="G332" s="17">
        <f t="shared" ref="G332:G354" si="11">F332*E332</f>
        <v>0</v>
      </c>
      <c r="H332" s="70"/>
      <c r="I332" s="168"/>
      <c r="J332" s="75"/>
      <c r="K332" s="70">
        <f>мар.23!K332+апр.23!H332-апр.23!G332</f>
        <v>0</v>
      </c>
      <c r="L332" s="11"/>
    </row>
    <row r="333" spans="1:12">
      <c r="A333" s="138"/>
      <c r="B333" s="114">
        <v>333</v>
      </c>
      <c r="C333" s="69"/>
      <c r="D333" s="69"/>
      <c r="E333" s="70">
        <f t="shared" si="10"/>
        <v>0</v>
      </c>
      <c r="F333" s="70">
        <v>6.73</v>
      </c>
      <c r="G333" s="17">
        <f t="shared" si="11"/>
        <v>0</v>
      </c>
      <c r="H333" s="70"/>
      <c r="I333" s="168"/>
      <c r="J333" s="75"/>
      <c r="K333" s="70">
        <f>мар.23!K333+апр.23!H333-апр.23!G333</f>
        <v>0</v>
      </c>
      <c r="L333" s="11"/>
    </row>
    <row r="334" spans="1:12">
      <c r="A334" s="138"/>
      <c r="B334" s="128">
        <v>334</v>
      </c>
      <c r="C334" s="69"/>
      <c r="D334" s="69"/>
      <c r="E334" s="70">
        <f t="shared" si="10"/>
        <v>0</v>
      </c>
      <c r="F334" s="70">
        <v>6.73</v>
      </c>
      <c r="G334" s="70">
        <f t="shared" si="11"/>
        <v>0</v>
      </c>
      <c r="H334" s="70"/>
      <c r="I334" s="168"/>
      <c r="J334" s="75"/>
      <c r="K334" s="70">
        <f>мар.23!K334+апр.23!H334-апр.23!G334</f>
        <v>0</v>
      </c>
      <c r="L334" s="11"/>
    </row>
    <row r="335" spans="1:12">
      <c r="A335" s="138"/>
      <c r="B335" s="128">
        <v>335</v>
      </c>
      <c r="C335" s="69">
        <v>3336</v>
      </c>
      <c r="D335" s="69">
        <v>3336</v>
      </c>
      <c r="E335" s="70">
        <f t="shared" si="10"/>
        <v>0</v>
      </c>
      <c r="F335" s="70">
        <v>6.73</v>
      </c>
      <c r="G335" s="70">
        <f t="shared" si="11"/>
        <v>0</v>
      </c>
      <c r="H335" s="70"/>
      <c r="I335" s="168"/>
      <c r="J335" s="75"/>
      <c r="K335" s="70">
        <f>мар.23!K335+апр.23!H335-апр.23!G335</f>
        <v>0</v>
      </c>
      <c r="L335" s="11"/>
    </row>
    <row r="336" spans="1:12">
      <c r="A336" s="138"/>
      <c r="B336" s="114">
        <v>336</v>
      </c>
      <c r="C336" s="69">
        <v>48077</v>
      </c>
      <c r="D336" s="69">
        <v>48587</v>
      </c>
      <c r="E336" s="70">
        <f t="shared" si="10"/>
        <v>510</v>
      </c>
      <c r="F336" s="112">
        <v>4.71</v>
      </c>
      <c r="G336" s="17">
        <f t="shared" si="11"/>
        <v>2402.1</v>
      </c>
      <c r="H336" s="70">
        <v>7000</v>
      </c>
      <c r="I336" s="168">
        <v>14</v>
      </c>
      <c r="J336" s="75">
        <v>45023</v>
      </c>
      <c r="K336" s="70">
        <f>мар.23!K336+апр.23!H336-апр.23!G336</f>
        <v>2011.7000000000012</v>
      </c>
      <c r="L336" s="11"/>
    </row>
    <row r="337" spans="1:12">
      <c r="A337" s="138"/>
      <c r="B337" s="114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70">
        <f>мар.23!K337+апр.23!H337-апр.23!G337</f>
        <v>0</v>
      </c>
      <c r="L337" s="11"/>
    </row>
    <row r="338" spans="1:12">
      <c r="A338" s="138"/>
      <c r="B338" s="114">
        <v>338</v>
      </c>
      <c r="C338" s="69">
        <v>18798</v>
      </c>
      <c r="D338" s="69">
        <v>18935</v>
      </c>
      <c r="E338" s="70">
        <f t="shared" si="10"/>
        <v>137</v>
      </c>
      <c r="F338" s="70">
        <v>6.73</v>
      </c>
      <c r="G338" s="17">
        <f t="shared" si="11"/>
        <v>922.0100000000001</v>
      </c>
      <c r="H338" s="70">
        <v>11000</v>
      </c>
      <c r="I338" s="168">
        <v>981528</v>
      </c>
      <c r="J338" s="75">
        <v>45023</v>
      </c>
      <c r="K338" s="70">
        <f>мар.23!K338+апр.23!H338-апр.23!G338</f>
        <v>5000.0199999999986</v>
      </c>
      <c r="L338" s="11"/>
    </row>
    <row r="339" spans="1:12">
      <c r="A339" s="138"/>
      <c r="B339" s="114">
        <v>339</v>
      </c>
      <c r="C339" s="69">
        <v>9758</v>
      </c>
      <c r="D339" s="69">
        <v>9847</v>
      </c>
      <c r="E339" s="70">
        <f t="shared" si="10"/>
        <v>89</v>
      </c>
      <c r="F339" s="70">
        <v>6.73</v>
      </c>
      <c r="G339" s="17">
        <f t="shared" si="11"/>
        <v>598.97</v>
      </c>
      <c r="H339" s="70">
        <v>617</v>
      </c>
      <c r="I339" s="168">
        <v>808530</v>
      </c>
      <c r="J339" s="75">
        <v>45037</v>
      </c>
      <c r="K339" s="70">
        <f>мар.23!K339+апр.23!H339-апр.23!G339</f>
        <v>307.91999999999985</v>
      </c>
      <c r="L339" s="11"/>
    </row>
    <row r="340" spans="1:12">
      <c r="A340" s="138"/>
      <c r="B340" s="128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мар.23!K340+апр.23!H340-апр.23!G340</f>
        <v>0</v>
      </c>
      <c r="L340" s="11"/>
    </row>
    <row r="341" spans="1:12">
      <c r="A341" s="138"/>
      <c r="B341" s="114">
        <v>341</v>
      </c>
      <c r="C341" s="69">
        <v>148709</v>
      </c>
      <c r="D341" s="69">
        <v>149507</v>
      </c>
      <c r="E341" s="70">
        <f t="shared" si="10"/>
        <v>798</v>
      </c>
      <c r="F341" s="112">
        <v>4.71</v>
      </c>
      <c r="G341" s="17">
        <f t="shared" si="11"/>
        <v>3758.58</v>
      </c>
      <c r="H341" s="70">
        <v>10000</v>
      </c>
      <c r="I341" s="168">
        <v>644174</v>
      </c>
      <c r="J341" s="75">
        <v>45023</v>
      </c>
      <c r="K341" s="70">
        <f>мар.23!K341+апр.23!H341-апр.23!G341</f>
        <v>21982.79</v>
      </c>
      <c r="L341" s="11">
        <v>20354009</v>
      </c>
    </row>
    <row r="342" spans="1:12">
      <c r="A342" s="138"/>
      <c r="B342" s="114">
        <v>342</v>
      </c>
      <c r="C342" s="69">
        <v>55717</v>
      </c>
      <c r="D342" s="69">
        <v>56274</v>
      </c>
      <c r="E342" s="70">
        <f t="shared" si="10"/>
        <v>557</v>
      </c>
      <c r="F342" s="70">
        <v>6.73</v>
      </c>
      <c r="G342" s="17">
        <f t="shared" si="11"/>
        <v>3748.61</v>
      </c>
      <c r="H342" s="70"/>
      <c r="I342" s="168"/>
      <c r="J342" s="75"/>
      <c r="K342" s="70">
        <f>мар.23!K342+апр.23!H342-апр.23!G342</f>
        <v>-4280.2800000000007</v>
      </c>
      <c r="L342" s="11"/>
    </row>
    <row r="343" spans="1:12">
      <c r="A343" s="138"/>
      <c r="B343" s="114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70">
        <f>мар.23!K343+апр.23!H343-апр.23!G343</f>
        <v>0</v>
      </c>
      <c r="L343" s="11"/>
    </row>
    <row r="344" spans="1:12">
      <c r="A344" s="138"/>
      <c r="B344" s="114">
        <v>344</v>
      </c>
      <c r="C344" s="69">
        <v>8276</v>
      </c>
      <c r="D344" s="69">
        <v>8276</v>
      </c>
      <c r="E344" s="70">
        <f t="shared" si="10"/>
        <v>0</v>
      </c>
      <c r="F344" s="70">
        <v>6.73</v>
      </c>
      <c r="G344" s="17">
        <f t="shared" si="11"/>
        <v>0</v>
      </c>
      <c r="H344" s="70">
        <v>5000</v>
      </c>
      <c r="I344" s="168">
        <v>221997</v>
      </c>
      <c r="J344" s="75">
        <v>45041</v>
      </c>
      <c r="K344" s="70">
        <f>мар.23!K344+апр.23!H344-апр.23!G344</f>
        <v>5000</v>
      </c>
      <c r="L344" s="11"/>
    </row>
    <row r="345" spans="1:12">
      <c r="A345" s="138"/>
      <c r="B345" s="114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70">
        <f>мар.23!K345+апр.23!H345-апр.23!G345</f>
        <v>0</v>
      </c>
      <c r="L345" s="11"/>
    </row>
    <row r="346" spans="1:12">
      <c r="A346" s="138"/>
      <c r="B346" s="114">
        <v>346</v>
      </c>
      <c r="C346" s="69">
        <v>27287</v>
      </c>
      <c r="D346" s="69">
        <v>27401</v>
      </c>
      <c r="E346" s="70">
        <f t="shared" si="10"/>
        <v>114</v>
      </c>
      <c r="F346" s="70">
        <v>6.73</v>
      </c>
      <c r="G346" s="17">
        <f t="shared" si="11"/>
        <v>767.22</v>
      </c>
      <c r="H346" s="70">
        <v>4000</v>
      </c>
      <c r="I346" s="168">
        <v>203</v>
      </c>
      <c r="J346" s="75">
        <v>45020</v>
      </c>
      <c r="K346" s="70">
        <f>мар.23!K346+апр.23!H346-апр.23!G346</f>
        <v>6013.87</v>
      </c>
      <c r="L346" s="11"/>
    </row>
    <row r="347" spans="1:12">
      <c r="A347" s="138"/>
      <c r="B347" s="114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70">
        <f>мар.23!K347+апр.23!H347-апр.23!G347</f>
        <v>0</v>
      </c>
      <c r="L347" s="11"/>
    </row>
    <row r="348" spans="1:12">
      <c r="A348" s="138"/>
      <c r="B348" s="53">
        <v>348</v>
      </c>
      <c r="C348" s="69">
        <v>17958</v>
      </c>
      <c r="D348" s="69">
        <v>18493</v>
      </c>
      <c r="E348" s="70">
        <f t="shared" si="10"/>
        <v>535</v>
      </c>
      <c r="F348" s="70">
        <v>6.73</v>
      </c>
      <c r="G348" s="17">
        <f t="shared" si="11"/>
        <v>3600.55</v>
      </c>
      <c r="H348" s="70">
        <v>3000</v>
      </c>
      <c r="I348" s="168">
        <v>785168</v>
      </c>
      <c r="J348" s="75">
        <v>45042</v>
      </c>
      <c r="K348" s="70">
        <f>мар.23!K348+апр.23!H348-апр.23!G348</f>
        <v>-4332.13</v>
      </c>
      <c r="L348" s="11"/>
    </row>
    <row r="349" spans="1:12" s="6" customFormat="1">
      <c r="A349" s="138"/>
      <c r="B349" s="53">
        <v>349</v>
      </c>
      <c r="C349" s="69">
        <v>90286</v>
      </c>
      <c r="D349" s="69">
        <v>91251</v>
      </c>
      <c r="E349" s="70">
        <f t="shared" si="10"/>
        <v>965</v>
      </c>
      <c r="F349" s="112">
        <v>4.71</v>
      </c>
      <c r="G349" s="28">
        <f t="shared" si="11"/>
        <v>4545.1499999999996</v>
      </c>
      <c r="H349" s="70">
        <v>10850</v>
      </c>
      <c r="I349" s="168">
        <v>610227</v>
      </c>
      <c r="J349" s="75">
        <v>45041</v>
      </c>
      <c r="K349" s="70">
        <f>мар.23!K349+апр.23!H349-апр.23!G349</f>
        <v>5774.9</v>
      </c>
      <c r="L349" s="11"/>
    </row>
    <row r="350" spans="1:12">
      <c r="A350" s="139"/>
      <c r="B350" s="55">
        <v>350</v>
      </c>
      <c r="C350" s="69">
        <v>15600</v>
      </c>
      <c r="D350" s="69">
        <v>15740</v>
      </c>
      <c r="E350" s="70">
        <f t="shared" si="10"/>
        <v>140</v>
      </c>
      <c r="F350" s="112">
        <v>4.71</v>
      </c>
      <c r="G350" s="17">
        <f t="shared" si="11"/>
        <v>659.4</v>
      </c>
      <c r="H350" s="70">
        <v>20</v>
      </c>
      <c r="I350" s="168">
        <v>73039</v>
      </c>
      <c r="J350" s="75">
        <v>45041</v>
      </c>
      <c r="K350" s="70">
        <f>мар.23!K350+апр.23!H350-апр.23!G350</f>
        <v>-648.81999999999994</v>
      </c>
      <c r="L350" s="11"/>
    </row>
    <row r="351" spans="1:12">
      <c r="A351" s="138"/>
      <c r="B351" s="53" t="s">
        <v>21</v>
      </c>
      <c r="C351" s="69">
        <v>8166</v>
      </c>
      <c r="D351" s="69">
        <v>8982</v>
      </c>
      <c r="E351" s="70">
        <f t="shared" si="10"/>
        <v>816</v>
      </c>
      <c r="F351" s="70">
        <v>6.73</v>
      </c>
      <c r="G351" s="70">
        <f t="shared" si="11"/>
        <v>5491.68</v>
      </c>
      <c r="H351" s="70">
        <v>5491.68</v>
      </c>
      <c r="I351" s="168"/>
      <c r="J351" s="75"/>
      <c r="K351" s="70">
        <f>мар.23!K351+апр.23!H351-апр.23!G351</f>
        <v>0</v>
      </c>
      <c r="L351" s="11"/>
    </row>
    <row r="352" spans="1:12">
      <c r="A352" s="93"/>
      <c r="B352" s="132"/>
      <c r="C352" s="69">
        <v>31458</v>
      </c>
      <c r="D352" s="69">
        <v>31782</v>
      </c>
      <c r="E352" s="70">
        <f t="shared" si="10"/>
        <v>324</v>
      </c>
      <c r="F352" s="70">
        <v>6.73</v>
      </c>
      <c r="G352" s="70">
        <f t="shared" si="11"/>
        <v>2180.52</v>
      </c>
      <c r="H352" s="64"/>
      <c r="I352" s="2"/>
      <c r="J352" s="64"/>
      <c r="K352" s="132"/>
      <c r="L352" s="64"/>
    </row>
    <row r="353" spans="1:12">
      <c r="A353" s="93"/>
      <c r="B353" s="132"/>
      <c r="C353" s="69">
        <v>29333</v>
      </c>
      <c r="D353" s="69">
        <v>29747</v>
      </c>
      <c r="E353" s="70">
        <f t="shared" si="10"/>
        <v>414</v>
      </c>
      <c r="F353" s="70">
        <v>6.73</v>
      </c>
      <c r="G353" s="70">
        <f t="shared" si="11"/>
        <v>2786.2200000000003</v>
      </c>
      <c r="H353" s="64"/>
      <c r="I353" s="64"/>
      <c r="J353" s="64"/>
      <c r="K353" s="132"/>
      <c r="L353" s="64"/>
    </row>
    <row r="354" spans="1:12">
      <c r="A354" s="93"/>
      <c r="B354" s="132"/>
      <c r="C354" s="69">
        <v>13014</v>
      </c>
      <c r="D354" s="69">
        <v>13247</v>
      </c>
      <c r="E354" s="70">
        <f t="shared" si="10"/>
        <v>233</v>
      </c>
      <c r="F354" s="70">
        <v>6.73</v>
      </c>
      <c r="G354" s="70">
        <f t="shared" si="11"/>
        <v>1568.0900000000001</v>
      </c>
      <c r="H354" s="64"/>
      <c r="I354" s="64"/>
      <c r="J354" s="64"/>
      <c r="K354" s="132"/>
      <c r="L354" s="64"/>
    </row>
    <row r="355" spans="1:12">
      <c r="A355" s="9"/>
      <c r="H355" s="64"/>
      <c r="I355" s="64"/>
      <c r="J355" s="64"/>
    </row>
    <row r="356" spans="1:12">
      <c r="H356" s="64"/>
      <c r="I356" s="64"/>
      <c r="J356" s="64"/>
    </row>
    <row r="357" spans="1:12">
      <c r="H357" s="64"/>
      <c r="I357" s="64"/>
      <c r="J357" s="64"/>
    </row>
    <row r="358" spans="1:12">
      <c r="H358" s="64"/>
      <c r="I358" s="64"/>
      <c r="J358" s="64"/>
    </row>
    <row r="359" spans="1:12">
      <c r="H359" s="64"/>
      <c r="I359" s="64"/>
      <c r="J359" s="64"/>
    </row>
    <row r="360" spans="1:12">
      <c r="H360" s="64"/>
      <c r="I360" s="64"/>
      <c r="J360" s="64"/>
    </row>
    <row r="361" spans="1:12">
      <c r="H361" s="64"/>
      <c r="I361" s="64"/>
      <c r="J361" s="64"/>
    </row>
    <row r="362" spans="1:12">
      <c r="H362" s="64"/>
      <c r="I362" s="64"/>
      <c r="J362" s="64"/>
    </row>
    <row r="363" spans="1:12">
      <c r="H363" s="64"/>
      <c r="I363" s="64"/>
      <c r="J363" s="64"/>
    </row>
    <row r="364" spans="1:12">
      <c r="H364" s="64"/>
      <c r="I364" s="64"/>
      <c r="J364" s="64"/>
    </row>
    <row r="365" spans="1:12">
      <c r="H365" s="64"/>
      <c r="I365" s="64"/>
      <c r="J365" s="64"/>
    </row>
    <row r="366" spans="1:12">
      <c r="H366" s="64"/>
      <c r="I366" s="64"/>
      <c r="J366" s="64"/>
    </row>
    <row r="367" spans="1:12">
      <c r="H367" s="64"/>
      <c r="I367" s="64"/>
      <c r="J367" s="64"/>
    </row>
    <row r="368" spans="1:12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1048576">
    <cfRule type="cellIs" dxfId="9" priority="1" operator="lessThan">
      <formula>-0.1</formula>
    </cfRule>
  </conditionalFormatting>
  <pageMargins left="0.25" right="0.25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L579"/>
  <sheetViews>
    <sheetView topLeftCell="A316" workbookViewId="0">
      <selection activeCell="I330" sqref="I330"/>
    </sheetView>
  </sheetViews>
  <sheetFormatPr defaultRowHeight="15"/>
  <cols>
    <col min="1" max="1" width="21.140625" bestFit="1" customWidth="1"/>
    <col min="2" max="2" width="8" customWidth="1"/>
    <col min="3" max="3" width="11.28515625" customWidth="1"/>
    <col min="4" max="4" width="11.7109375" customWidth="1"/>
    <col min="5" max="5" width="11.5703125" customWidth="1"/>
    <col min="7" max="7" width="11.140625" customWidth="1"/>
    <col min="8" max="8" width="12.85546875" customWidth="1"/>
    <col min="9" max="9" width="11.7109375" customWidth="1"/>
    <col min="10" max="10" width="13.28515625" customWidth="1"/>
    <col min="11" max="11" width="25.140625" customWidth="1"/>
    <col min="12" max="12" width="20.85546875" customWidth="1"/>
  </cols>
  <sheetData>
    <row r="1" spans="1:12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67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 t="s">
        <v>22</v>
      </c>
    </row>
    <row r="4" spans="1:12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12</v>
      </c>
      <c r="L4" s="67"/>
    </row>
    <row r="5" spans="1:12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6" t="s">
        <v>12</v>
      </c>
      <c r="J5" s="196" t="s">
        <v>13</v>
      </c>
      <c r="K5" s="191" t="s">
        <v>16</v>
      </c>
      <c r="L5" s="67"/>
    </row>
    <row r="6" spans="1:12" ht="30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5"/>
      <c r="J6" s="195"/>
      <c r="K6" s="191"/>
      <c r="L6" s="67"/>
    </row>
    <row r="7" spans="1:12">
      <c r="A7" s="44"/>
      <c r="B7" s="15">
        <v>0</v>
      </c>
      <c r="C7" s="69">
        <v>89982</v>
      </c>
      <c r="D7" s="69">
        <v>90605</v>
      </c>
      <c r="E7" s="70">
        <f>D7-C7</f>
        <v>623</v>
      </c>
      <c r="F7" s="70">
        <v>6.73</v>
      </c>
      <c r="G7" s="17">
        <f>F7*E7</f>
        <v>4192.79</v>
      </c>
      <c r="H7" s="70">
        <v>4192.79</v>
      </c>
      <c r="I7" s="137"/>
      <c r="J7" s="75"/>
      <c r="K7" s="17">
        <f>апр.23!K7+май.23!H7-май.23!G7</f>
        <v>0</v>
      </c>
      <c r="L7" s="67"/>
    </row>
    <row r="8" spans="1:12">
      <c r="A8" s="19"/>
      <c r="B8" s="128">
        <v>1</v>
      </c>
      <c r="C8" s="69">
        <v>68965</v>
      </c>
      <c r="D8" s="69">
        <v>70028</v>
      </c>
      <c r="E8" s="70">
        <f>D8-C8</f>
        <v>1063</v>
      </c>
      <c r="F8" s="112">
        <v>4.71</v>
      </c>
      <c r="G8" s="17">
        <f>F8*E8</f>
        <v>5006.7299999999996</v>
      </c>
      <c r="H8" s="70">
        <v>14500</v>
      </c>
      <c r="I8" s="168">
        <v>934588</v>
      </c>
      <c r="J8" s="75">
        <v>45061</v>
      </c>
      <c r="K8" s="17">
        <f>апр.23!K8+май.23!H8-май.23!G8</f>
        <v>8150.9100000000017</v>
      </c>
      <c r="L8" s="67"/>
    </row>
    <row r="9" spans="1:12" s="64" customFormat="1">
      <c r="A9" s="19"/>
      <c r="B9" s="125">
        <v>2</v>
      </c>
      <c r="C9" s="69">
        <v>359</v>
      </c>
      <c r="D9" s="69">
        <v>466</v>
      </c>
      <c r="E9" s="70">
        <f>D9-C9</f>
        <v>107</v>
      </c>
      <c r="F9" s="70">
        <v>6.73</v>
      </c>
      <c r="G9" s="70">
        <f>F9*E9</f>
        <v>720.11</v>
      </c>
      <c r="H9" s="70"/>
      <c r="I9" s="168"/>
      <c r="J9" s="75"/>
      <c r="K9" s="70">
        <f>апр.23!K9+май.23!H9-май.23!G9</f>
        <v>-787.41000000000008</v>
      </c>
      <c r="L9" s="67"/>
    </row>
    <row r="10" spans="1:12">
      <c r="A10" s="140"/>
      <c r="B10" s="125">
        <v>3</v>
      </c>
      <c r="C10" s="69">
        <v>14720</v>
      </c>
      <c r="D10" s="69">
        <v>14750</v>
      </c>
      <c r="E10" s="70">
        <f t="shared" ref="E10:E74" si="0">D10-C10</f>
        <v>30</v>
      </c>
      <c r="F10" s="70">
        <v>6.73</v>
      </c>
      <c r="G10" s="17">
        <f t="shared" ref="G10:G74" si="1">F10*E10</f>
        <v>201.9</v>
      </c>
      <c r="H10" s="70">
        <v>1900</v>
      </c>
      <c r="I10" s="168">
        <v>908692</v>
      </c>
      <c r="J10" s="75">
        <v>45071</v>
      </c>
      <c r="K10" s="70">
        <f>апр.23!K10+май.23!H10-май.23!G10</f>
        <v>3903.43</v>
      </c>
      <c r="L10" s="67"/>
    </row>
    <row r="11" spans="1:12">
      <c r="A11" s="138"/>
      <c r="B11" s="125">
        <v>4</v>
      </c>
      <c r="C11" s="69">
        <v>52649</v>
      </c>
      <c r="D11" s="69">
        <v>53048</v>
      </c>
      <c r="E11" s="70">
        <f t="shared" si="0"/>
        <v>399</v>
      </c>
      <c r="F11" s="112">
        <v>4.71</v>
      </c>
      <c r="G11" s="17">
        <f t="shared" si="1"/>
        <v>1879.29</v>
      </c>
      <c r="H11" s="70">
        <v>15000</v>
      </c>
      <c r="I11" s="168">
        <v>9926</v>
      </c>
      <c r="J11" s="75">
        <v>45057</v>
      </c>
      <c r="K11" s="70">
        <f>апр.23!K11+май.23!H11-май.23!G11</f>
        <v>8809.7099999999991</v>
      </c>
      <c r="L11" s="67">
        <v>14950743</v>
      </c>
    </row>
    <row r="12" spans="1:12">
      <c r="A12" s="138"/>
      <c r="B12" s="125">
        <v>5</v>
      </c>
      <c r="C12" s="69">
        <v>59522</v>
      </c>
      <c r="D12" s="69">
        <v>59895</v>
      </c>
      <c r="E12" s="70">
        <f t="shared" si="0"/>
        <v>373</v>
      </c>
      <c r="F12" s="70">
        <v>6.73</v>
      </c>
      <c r="G12" s="17">
        <f t="shared" si="1"/>
        <v>2510.29</v>
      </c>
      <c r="H12" s="70"/>
      <c r="I12" s="168"/>
      <c r="J12" s="75"/>
      <c r="K12" s="70">
        <f>апр.23!K12+май.23!H12-май.23!G12</f>
        <v>-30722.45</v>
      </c>
      <c r="L12" s="67"/>
    </row>
    <row r="13" spans="1:12">
      <c r="A13" s="138"/>
      <c r="B13" s="125">
        <v>6</v>
      </c>
      <c r="C13" s="69"/>
      <c r="D13" s="69"/>
      <c r="E13" s="70">
        <f t="shared" si="0"/>
        <v>0</v>
      </c>
      <c r="F13" s="70">
        <v>6.73</v>
      </c>
      <c r="G13" s="17">
        <f t="shared" si="1"/>
        <v>0</v>
      </c>
      <c r="H13" s="70"/>
      <c r="I13" s="168"/>
      <c r="J13" s="75"/>
      <c r="K13" s="17">
        <f>апр.23!K13+май.23!H13-май.23!G13</f>
        <v>0</v>
      </c>
      <c r="L13" s="67"/>
    </row>
    <row r="14" spans="1:12">
      <c r="A14" s="138"/>
      <c r="B14" s="125">
        <v>7</v>
      </c>
      <c r="C14" s="69">
        <v>6405</v>
      </c>
      <c r="D14" s="69">
        <v>6552</v>
      </c>
      <c r="E14" s="70">
        <f t="shared" si="0"/>
        <v>147</v>
      </c>
      <c r="F14" s="70">
        <v>6.73</v>
      </c>
      <c r="G14" s="17">
        <f t="shared" si="1"/>
        <v>989.31000000000006</v>
      </c>
      <c r="H14" s="70"/>
      <c r="I14" s="168"/>
      <c r="J14" s="75"/>
      <c r="K14" s="17">
        <f>апр.23!K14+май.23!H14-май.23!G14</f>
        <v>-3788.99</v>
      </c>
      <c r="L14" s="67"/>
    </row>
    <row r="15" spans="1:12">
      <c r="A15" s="138"/>
      <c r="B15" s="125">
        <v>8</v>
      </c>
      <c r="C15" s="69">
        <v>30490</v>
      </c>
      <c r="D15" s="69">
        <v>30490</v>
      </c>
      <c r="E15" s="70">
        <f t="shared" si="0"/>
        <v>0</v>
      </c>
      <c r="F15" s="70">
        <v>6.73</v>
      </c>
      <c r="G15" s="17">
        <f t="shared" si="1"/>
        <v>0</v>
      </c>
      <c r="H15" s="70">
        <v>115</v>
      </c>
      <c r="I15" s="168">
        <v>577719</v>
      </c>
      <c r="J15" s="75">
        <v>45056</v>
      </c>
      <c r="K15" s="17">
        <f>апр.23!K15+май.23!H15-май.23!G15</f>
        <v>14062.009999999998</v>
      </c>
      <c r="L15" s="67"/>
    </row>
    <row r="16" spans="1:12">
      <c r="A16" s="140"/>
      <c r="B16" s="125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70">
        <f>апр.23!K16+май.23!H16-май.23!G16</f>
        <v>0</v>
      </c>
      <c r="L16" s="67"/>
    </row>
    <row r="17" spans="1:12">
      <c r="A17" s="138"/>
      <c r="B17" s="125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70">
        <f>апр.23!K17+май.23!H17-май.23!G17</f>
        <v>0</v>
      </c>
      <c r="L17" s="67"/>
    </row>
    <row r="18" spans="1:12">
      <c r="A18" s="138"/>
      <c r="B18" s="125">
        <v>11</v>
      </c>
      <c r="C18" s="69">
        <v>27421</v>
      </c>
      <c r="D18" s="69">
        <v>28100</v>
      </c>
      <c r="E18" s="70">
        <f t="shared" si="0"/>
        <v>679</v>
      </c>
      <c r="F18" s="70">
        <v>6.73</v>
      </c>
      <c r="G18" s="17">
        <f t="shared" si="1"/>
        <v>4569.67</v>
      </c>
      <c r="H18" s="70">
        <v>7362.62</v>
      </c>
      <c r="I18" s="168">
        <v>768974</v>
      </c>
      <c r="J18" s="75">
        <v>45072</v>
      </c>
      <c r="K18" s="70">
        <f>апр.23!K18+май.23!H18-май.23!G18</f>
        <v>4981.2099999999973</v>
      </c>
      <c r="L18" s="67"/>
    </row>
    <row r="19" spans="1:12">
      <c r="A19" s="22"/>
      <c r="B19" s="125">
        <v>12</v>
      </c>
      <c r="C19" s="69">
        <v>42772</v>
      </c>
      <c r="D19" s="69">
        <v>43263</v>
      </c>
      <c r="E19" s="70">
        <f t="shared" si="0"/>
        <v>491</v>
      </c>
      <c r="F19" s="112">
        <v>4.71</v>
      </c>
      <c r="G19" s="17">
        <f t="shared" si="1"/>
        <v>2312.61</v>
      </c>
      <c r="H19" s="70">
        <v>3344.1</v>
      </c>
      <c r="I19" s="168">
        <v>640253</v>
      </c>
      <c r="J19" s="75">
        <v>45056</v>
      </c>
      <c r="K19" s="17">
        <f>апр.23!K19+май.23!H19-май.23!G19</f>
        <v>5586.0599999999995</v>
      </c>
      <c r="L19" s="67"/>
    </row>
    <row r="20" spans="1:12">
      <c r="A20" s="22"/>
      <c r="B20" s="125">
        <v>13</v>
      </c>
      <c r="C20" s="69">
        <v>50777</v>
      </c>
      <c r="D20" s="69">
        <v>51121</v>
      </c>
      <c r="E20" s="70">
        <f t="shared" si="0"/>
        <v>344</v>
      </c>
      <c r="F20" s="112">
        <v>4.71</v>
      </c>
      <c r="G20" s="17">
        <f t="shared" si="1"/>
        <v>1620.24</v>
      </c>
      <c r="H20" s="70"/>
      <c r="I20" s="168"/>
      <c r="J20" s="75"/>
      <c r="K20" s="17">
        <f>апр.23!K20+май.23!H20-май.23!G20</f>
        <v>-6050.1999999999989</v>
      </c>
      <c r="L20" s="67">
        <v>14924428</v>
      </c>
    </row>
    <row r="21" spans="1:12" s="64" customFormat="1">
      <c r="A21" s="22"/>
      <c r="B21" s="151">
        <v>14</v>
      </c>
      <c r="C21" s="69">
        <v>108663</v>
      </c>
      <c r="D21" s="69">
        <v>109491</v>
      </c>
      <c r="E21" s="70">
        <f t="shared" si="0"/>
        <v>828</v>
      </c>
      <c r="F21" s="69">
        <v>6.73</v>
      </c>
      <c r="G21" s="70">
        <f t="shared" si="1"/>
        <v>5572.4400000000005</v>
      </c>
      <c r="H21" s="70">
        <v>21500</v>
      </c>
      <c r="I21" s="168">
        <v>784206</v>
      </c>
      <c r="J21" s="75">
        <v>45069</v>
      </c>
      <c r="K21" s="70">
        <f>апр.23!K21+май.23!H21-май.23!G21</f>
        <v>8347.5899999999965</v>
      </c>
      <c r="L21" s="67"/>
    </row>
    <row r="22" spans="1:12">
      <c r="A22" s="138"/>
      <c r="B22" s="125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17">
        <f>апр.23!K22+май.23!H22-май.23!G22</f>
        <v>0</v>
      </c>
      <c r="L22" s="67"/>
    </row>
    <row r="23" spans="1:12">
      <c r="A23" s="23"/>
      <c r="B23" s="125">
        <v>16</v>
      </c>
      <c r="C23" s="69"/>
      <c r="D23" s="69"/>
      <c r="E23" s="70">
        <f t="shared" si="0"/>
        <v>0</v>
      </c>
      <c r="F23" s="69">
        <v>6.73</v>
      </c>
      <c r="G23" s="70">
        <f t="shared" si="1"/>
        <v>0</v>
      </c>
      <c r="H23" s="70"/>
      <c r="I23" s="168"/>
      <c r="J23" s="75"/>
      <c r="K23" s="17">
        <f>апр.23!K23+май.23!H23-май.23!G23</f>
        <v>0</v>
      </c>
      <c r="L23" s="67"/>
    </row>
    <row r="24" spans="1:12">
      <c r="A24" s="77"/>
      <c r="B24" s="125">
        <v>17</v>
      </c>
      <c r="C24" s="69">
        <v>114170</v>
      </c>
      <c r="D24" s="69">
        <v>115964</v>
      </c>
      <c r="E24" s="70">
        <f t="shared" si="0"/>
        <v>1794</v>
      </c>
      <c r="F24" s="112">
        <v>4.71</v>
      </c>
      <c r="G24" s="70">
        <f t="shared" si="1"/>
        <v>8449.74</v>
      </c>
      <c r="H24" s="70">
        <v>7714.98</v>
      </c>
      <c r="I24" s="168">
        <v>847622</v>
      </c>
      <c r="J24" s="75">
        <v>45056</v>
      </c>
      <c r="K24" s="17">
        <f>апр.23!K24+май.23!H24-май.23!G24</f>
        <v>9528.33</v>
      </c>
      <c r="L24" s="67"/>
    </row>
    <row r="25" spans="1:12">
      <c r="A25" s="138"/>
      <c r="B25" s="125">
        <v>18</v>
      </c>
      <c r="C25" s="69">
        <v>12963</v>
      </c>
      <c r="D25" s="69">
        <v>13174</v>
      </c>
      <c r="E25" s="70">
        <f t="shared" si="0"/>
        <v>211</v>
      </c>
      <c r="F25" s="70">
        <v>6.73</v>
      </c>
      <c r="G25" s="17">
        <f t="shared" si="1"/>
        <v>1420.0300000000002</v>
      </c>
      <c r="H25" s="70"/>
      <c r="I25" s="168"/>
      <c r="J25" s="75"/>
      <c r="K25" s="17">
        <f>апр.23!K25+май.23!H25-май.23!G25</f>
        <v>-1747.7900000000029</v>
      </c>
      <c r="L25" s="67"/>
    </row>
    <row r="26" spans="1:12">
      <c r="A26" s="138"/>
      <c r="B26" s="125">
        <v>19</v>
      </c>
      <c r="C26" s="69">
        <v>4976</v>
      </c>
      <c r="D26" s="69">
        <v>5214</v>
      </c>
      <c r="E26" s="70">
        <f t="shared" si="0"/>
        <v>238</v>
      </c>
      <c r="F26" s="70">
        <v>6.73</v>
      </c>
      <c r="G26" s="17">
        <f t="shared" si="1"/>
        <v>1601.74</v>
      </c>
      <c r="H26" s="70"/>
      <c r="I26" s="168"/>
      <c r="J26" s="75"/>
      <c r="K26" s="17">
        <f>апр.23!K26+май.23!H26-май.23!G26</f>
        <v>-635.39</v>
      </c>
      <c r="L26" s="67"/>
    </row>
    <row r="27" spans="1:12">
      <c r="A27" s="22"/>
      <c r="B27" s="125">
        <v>20</v>
      </c>
      <c r="C27" s="69">
        <v>7812</v>
      </c>
      <c r="D27" s="69">
        <v>7878</v>
      </c>
      <c r="E27" s="70">
        <f t="shared" si="0"/>
        <v>66</v>
      </c>
      <c r="F27" s="112">
        <v>4.71</v>
      </c>
      <c r="G27" s="17">
        <f t="shared" si="1"/>
        <v>310.86</v>
      </c>
      <c r="H27" s="70"/>
      <c r="I27" s="168"/>
      <c r="J27" s="75"/>
      <c r="K27" s="70">
        <f>апр.23!K27+май.23!H27-май.23!G27</f>
        <v>-471</v>
      </c>
      <c r="L27" s="67"/>
    </row>
    <row r="28" spans="1:12">
      <c r="A28" s="138"/>
      <c r="B28" s="125">
        <v>21</v>
      </c>
      <c r="C28" s="69">
        <v>1057</v>
      </c>
      <c r="D28" s="69">
        <v>1067</v>
      </c>
      <c r="E28" s="70">
        <f t="shared" si="0"/>
        <v>10</v>
      </c>
      <c r="F28" s="70">
        <v>6.73</v>
      </c>
      <c r="G28" s="17">
        <f t="shared" si="1"/>
        <v>67.300000000000011</v>
      </c>
      <c r="H28" s="70"/>
      <c r="I28" s="168"/>
      <c r="J28" s="75"/>
      <c r="K28" s="70">
        <f>апр.23!K28+май.23!H28-май.23!G28</f>
        <v>-67.300000000000011</v>
      </c>
      <c r="L28" s="67"/>
    </row>
    <row r="29" spans="1:12">
      <c r="A29" s="138"/>
      <c r="B29" s="125">
        <v>22</v>
      </c>
      <c r="C29" s="69">
        <v>14172</v>
      </c>
      <c r="D29" s="69">
        <v>14604</v>
      </c>
      <c r="E29" s="70">
        <f t="shared" si="0"/>
        <v>432</v>
      </c>
      <c r="F29" s="70">
        <v>6.73</v>
      </c>
      <c r="G29" s="17">
        <f t="shared" si="1"/>
        <v>2907.36</v>
      </c>
      <c r="H29" s="70">
        <v>15000</v>
      </c>
      <c r="I29" s="168">
        <v>4543</v>
      </c>
      <c r="J29" s="75">
        <v>45048</v>
      </c>
      <c r="K29" s="70">
        <f>апр.23!K29+май.23!H29-май.23!G29</f>
        <v>-6126.2500000000036</v>
      </c>
      <c r="L29" s="67"/>
    </row>
    <row r="30" spans="1:12">
      <c r="A30" s="138"/>
      <c r="B30" s="125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17">
        <f>апр.23!K30+май.23!H30-май.23!G30</f>
        <v>0</v>
      </c>
      <c r="L30" s="67"/>
    </row>
    <row r="31" spans="1:12">
      <c r="A31" s="138"/>
      <c r="B31" s="125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17">
        <f>апр.23!K31+май.23!H31-май.23!G31</f>
        <v>0</v>
      </c>
      <c r="L31" s="67"/>
    </row>
    <row r="32" spans="1:12">
      <c r="A32" s="22"/>
      <c r="B32" s="125">
        <v>25</v>
      </c>
      <c r="C32" s="69">
        <v>21514</v>
      </c>
      <c r="D32" s="69">
        <v>21662</v>
      </c>
      <c r="E32" s="70">
        <f t="shared" si="0"/>
        <v>148</v>
      </c>
      <c r="F32" s="70">
        <v>6.73</v>
      </c>
      <c r="G32" s="17">
        <f t="shared" si="1"/>
        <v>996.04000000000008</v>
      </c>
      <c r="H32" s="70">
        <v>5800</v>
      </c>
      <c r="I32" s="168">
        <v>83858</v>
      </c>
      <c r="J32" s="75">
        <v>45069</v>
      </c>
      <c r="K32" s="17">
        <f>апр.23!K32+май.23!H32-май.23!G32</f>
        <v>3884.66</v>
      </c>
      <c r="L32" s="67"/>
    </row>
    <row r="33" spans="1:12">
      <c r="A33" s="138"/>
      <c r="B33" s="125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17">
        <f>апр.23!K33+май.23!H33-май.23!G33</f>
        <v>0</v>
      </c>
      <c r="L33" s="67"/>
    </row>
    <row r="34" spans="1:12">
      <c r="A34" s="138"/>
      <c r="B34" s="125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17">
        <f>апр.23!K34+май.23!H34-май.23!G34</f>
        <v>0</v>
      </c>
      <c r="L34" s="67"/>
    </row>
    <row r="35" spans="1:12">
      <c r="A35" s="138"/>
      <c r="B35" s="125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17">
        <f>апр.23!K35+май.23!H35-май.23!G35</f>
        <v>0</v>
      </c>
      <c r="L35" s="67"/>
    </row>
    <row r="36" spans="1:12">
      <c r="A36" s="138"/>
      <c r="B36" s="125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17">
        <f>апр.23!K36+май.23!H36-май.23!G36</f>
        <v>0</v>
      </c>
      <c r="L36" s="67"/>
    </row>
    <row r="37" spans="1:12">
      <c r="A37" s="138"/>
      <c r="B37" s="128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17">
        <f>апр.23!K37+май.23!H37-май.23!G37</f>
        <v>0</v>
      </c>
      <c r="L37" s="67"/>
    </row>
    <row r="38" spans="1:12">
      <c r="A38" s="138"/>
      <c r="B38" s="125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17">
        <f>апр.23!K38+май.23!H38-май.23!G38</f>
        <v>0</v>
      </c>
      <c r="L38" s="67"/>
    </row>
    <row r="39" spans="1:12">
      <c r="A39" s="138"/>
      <c r="B39" s="125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17">
        <f>апр.23!K39+май.23!H39-май.23!G39</f>
        <v>0</v>
      </c>
      <c r="L39" s="67"/>
    </row>
    <row r="40" spans="1:12">
      <c r="A40" s="138"/>
      <c r="B40" s="125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17">
        <f>апр.23!K40+май.23!H40-май.23!G40</f>
        <v>0</v>
      </c>
      <c r="L40" s="67"/>
    </row>
    <row r="41" spans="1:12">
      <c r="A41" s="138"/>
      <c r="B41" s="125">
        <v>36</v>
      </c>
      <c r="C41" s="69">
        <v>18833</v>
      </c>
      <c r="D41" s="69">
        <v>19009</v>
      </c>
      <c r="E41" s="70">
        <f t="shared" si="0"/>
        <v>176</v>
      </c>
      <c r="F41" s="70">
        <v>6.73</v>
      </c>
      <c r="G41" s="17">
        <f t="shared" si="1"/>
        <v>1184.48</v>
      </c>
      <c r="H41" s="70"/>
      <c r="I41" s="168"/>
      <c r="J41" s="75"/>
      <c r="K41" s="17">
        <f>апр.23!K41+май.23!H41-май.23!G41</f>
        <v>-1007.5700000000002</v>
      </c>
      <c r="L41" s="67"/>
    </row>
    <row r="42" spans="1:12">
      <c r="A42" s="138"/>
      <c r="B42" s="125">
        <v>37</v>
      </c>
      <c r="C42" s="69">
        <v>84171</v>
      </c>
      <c r="D42" s="69">
        <v>84780</v>
      </c>
      <c r="E42" s="70">
        <f t="shared" si="0"/>
        <v>609</v>
      </c>
      <c r="F42" s="70">
        <v>6.73</v>
      </c>
      <c r="G42" s="17">
        <f t="shared" si="1"/>
        <v>4098.5700000000006</v>
      </c>
      <c r="H42" s="70"/>
      <c r="I42" s="168"/>
      <c r="J42" s="75"/>
      <c r="K42" s="17">
        <f>апр.23!K42+май.23!H42-май.23!G42</f>
        <v>-32595.24</v>
      </c>
      <c r="L42" s="67"/>
    </row>
    <row r="43" spans="1:12">
      <c r="A43" s="138"/>
      <c r="B43" s="125">
        <v>38</v>
      </c>
      <c r="C43" s="69">
        <v>1022</v>
      </c>
      <c r="D43" s="69">
        <v>1022</v>
      </c>
      <c r="E43" s="70">
        <f t="shared" si="0"/>
        <v>0</v>
      </c>
      <c r="F43" s="70">
        <v>6.73</v>
      </c>
      <c r="G43" s="17">
        <f t="shared" si="1"/>
        <v>0</v>
      </c>
      <c r="H43" s="70"/>
      <c r="I43" s="168"/>
      <c r="J43" s="75"/>
      <c r="K43" s="17">
        <f>апр.23!K43+май.23!H43-май.23!G43</f>
        <v>-121.14000000000001</v>
      </c>
      <c r="L43" s="67"/>
    </row>
    <row r="44" spans="1:12">
      <c r="A44" s="138"/>
      <c r="B44" s="125">
        <v>39</v>
      </c>
      <c r="C44" s="69">
        <v>5937</v>
      </c>
      <c r="D44" s="69">
        <v>6505</v>
      </c>
      <c r="E44" s="70">
        <f t="shared" si="0"/>
        <v>568</v>
      </c>
      <c r="F44" s="141">
        <v>4.71</v>
      </c>
      <c r="G44" s="17">
        <f t="shared" si="1"/>
        <v>2675.28</v>
      </c>
      <c r="H44" s="70">
        <v>7587.81</v>
      </c>
      <c r="I44" s="168">
        <v>278163.72600099997</v>
      </c>
      <c r="J44" s="75">
        <v>45058</v>
      </c>
      <c r="K44" s="17">
        <f>апр.23!K44+май.23!H44-май.23!G44</f>
        <v>-1003.2299999999991</v>
      </c>
      <c r="L44" s="67"/>
    </row>
    <row r="45" spans="1:12">
      <c r="A45" s="138"/>
      <c r="B45" s="125">
        <v>40</v>
      </c>
      <c r="C45" s="69">
        <v>3040</v>
      </c>
      <c r="D45" s="69">
        <v>3618</v>
      </c>
      <c r="E45" s="70">
        <f t="shared" si="0"/>
        <v>578</v>
      </c>
      <c r="F45" s="70">
        <v>6.73</v>
      </c>
      <c r="G45" s="17">
        <f t="shared" si="1"/>
        <v>3889.94</v>
      </c>
      <c r="H45" s="70"/>
      <c r="I45" s="168"/>
      <c r="J45" s="75"/>
      <c r="K45" s="70">
        <f>апр.23!K45+май.23!H45-май.23!G45</f>
        <v>-3937.05</v>
      </c>
      <c r="L45" s="67"/>
    </row>
    <row r="46" spans="1:12">
      <c r="A46" s="138"/>
      <c r="B46" s="125">
        <v>41</v>
      </c>
      <c r="C46" s="69">
        <v>6682</v>
      </c>
      <c r="D46" s="69">
        <v>7165</v>
      </c>
      <c r="E46" s="70">
        <f t="shared" si="0"/>
        <v>483</v>
      </c>
      <c r="F46" s="112">
        <v>4.71</v>
      </c>
      <c r="G46" s="17">
        <f t="shared" si="1"/>
        <v>2274.9299999999998</v>
      </c>
      <c r="H46" s="70"/>
      <c r="I46" s="168"/>
      <c r="J46" s="75"/>
      <c r="K46" s="70">
        <f>апр.23!K46+май.23!H46-май.23!G46</f>
        <v>466.02</v>
      </c>
      <c r="L46" s="67"/>
    </row>
    <row r="47" spans="1:12">
      <c r="A47" s="138"/>
      <c r="B47" s="125">
        <v>42</v>
      </c>
      <c r="C47" s="69">
        <v>64988</v>
      </c>
      <c r="D47" s="69">
        <v>65492</v>
      </c>
      <c r="E47" s="70">
        <f t="shared" si="0"/>
        <v>504</v>
      </c>
      <c r="F47" s="70">
        <v>6.73</v>
      </c>
      <c r="G47" s="17">
        <f t="shared" si="1"/>
        <v>3391.92</v>
      </c>
      <c r="H47" s="70"/>
      <c r="I47" s="168"/>
      <c r="J47" s="75"/>
      <c r="K47" s="70">
        <f>апр.23!K47+май.23!H47-май.23!G47</f>
        <v>-3916.8600000000015</v>
      </c>
      <c r="L47" s="67"/>
    </row>
    <row r="48" spans="1:12">
      <c r="A48" s="138"/>
      <c r="B48" s="125">
        <v>43</v>
      </c>
      <c r="C48" s="69">
        <v>4941</v>
      </c>
      <c r="D48" s="69">
        <v>5322</v>
      </c>
      <c r="E48" s="70">
        <f t="shared" si="0"/>
        <v>381</v>
      </c>
      <c r="F48" s="112">
        <v>4.71</v>
      </c>
      <c r="G48" s="17">
        <f t="shared" si="1"/>
        <v>1794.51</v>
      </c>
      <c r="H48" s="70"/>
      <c r="I48" s="168"/>
      <c r="J48" s="75"/>
      <c r="K48" s="17">
        <f>апр.23!K48+май.23!H48-май.23!G48</f>
        <v>-2788.3199999999997</v>
      </c>
      <c r="L48" s="67"/>
    </row>
    <row r="49" spans="1:12">
      <c r="A49" s="138"/>
      <c r="B49" s="125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17">
        <f>апр.23!K49+май.23!H49-май.23!G49</f>
        <v>0</v>
      </c>
      <c r="L49" s="67"/>
    </row>
    <row r="50" spans="1:12">
      <c r="A50" s="138"/>
      <c r="B50" s="125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7">
        <f t="shared" si="1"/>
        <v>0</v>
      </c>
      <c r="H50" s="70"/>
      <c r="I50" s="168"/>
      <c r="J50" s="75"/>
      <c r="K50" s="17">
        <f>апр.23!K50+май.23!H50-май.23!G50</f>
        <v>0</v>
      </c>
      <c r="L50" s="67"/>
    </row>
    <row r="51" spans="1:12">
      <c r="A51" s="138"/>
      <c r="B51" s="125">
        <v>46</v>
      </c>
      <c r="C51" s="69">
        <v>8645</v>
      </c>
      <c r="D51" s="69">
        <v>8667</v>
      </c>
      <c r="E51" s="70">
        <f t="shared" si="0"/>
        <v>22</v>
      </c>
      <c r="F51" s="112">
        <v>4.71</v>
      </c>
      <c r="G51" s="17">
        <f t="shared" si="1"/>
        <v>103.62</v>
      </c>
      <c r="H51" s="70"/>
      <c r="I51" s="168"/>
      <c r="J51" s="75"/>
      <c r="K51" s="70">
        <f>апр.23!K51+май.23!H51-май.23!G51</f>
        <v>-108.33</v>
      </c>
      <c r="L51" s="67"/>
    </row>
    <row r="52" spans="1:12">
      <c r="A52" s="138"/>
      <c r="B52" s="125">
        <v>47</v>
      </c>
      <c r="C52" s="69">
        <v>5264</v>
      </c>
      <c r="D52" s="69">
        <v>5302</v>
      </c>
      <c r="E52" s="70">
        <f t="shared" si="0"/>
        <v>38</v>
      </c>
      <c r="F52" s="70">
        <v>6.73</v>
      </c>
      <c r="G52" s="17">
        <f t="shared" si="1"/>
        <v>255.74</v>
      </c>
      <c r="H52" s="70"/>
      <c r="I52" s="168"/>
      <c r="J52" s="75"/>
      <c r="K52" s="17">
        <f>апр.23!K52+май.23!H52-май.23!G52</f>
        <v>2416.4700000000003</v>
      </c>
      <c r="L52" s="67"/>
    </row>
    <row r="53" spans="1:12">
      <c r="A53" s="140"/>
      <c r="B53" s="125">
        <v>48</v>
      </c>
      <c r="C53" s="69">
        <v>12568</v>
      </c>
      <c r="D53" s="69">
        <v>12574</v>
      </c>
      <c r="E53" s="70">
        <f t="shared" si="0"/>
        <v>6</v>
      </c>
      <c r="F53" s="112">
        <v>4.71</v>
      </c>
      <c r="G53" s="17">
        <f t="shared" si="1"/>
        <v>28.259999999999998</v>
      </c>
      <c r="H53" s="70"/>
      <c r="I53" s="168"/>
      <c r="J53" s="75"/>
      <c r="K53" s="70">
        <f>апр.23!K53+май.23!H53-май.23!G53</f>
        <v>500.74</v>
      </c>
      <c r="L53" s="67"/>
    </row>
    <row r="54" spans="1:12">
      <c r="A54" s="138"/>
      <c r="B54" s="125">
        <v>49</v>
      </c>
      <c r="C54" s="69">
        <v>13257</v>
      </c>
      <c r="D54" s="69">
        <v>13556</v>
      </c>
      <c r="E54" s="70">
        <f t="shared" si="0"/>
        <v>299</v>
      </c>
      <c r="F54" s="70">
        <v>6.73</v>
      </c>
      <c r="G54" s="17">
        <f t="shared" si="1"/>
        <v>2012.2700000000002</v>
      </c>
      <c r="H54" s="70"/>
      <c r="I54" s="168"/>
      <c r="J54" s="75"/>
      <c r="K54" s="17">
        <f>апр.23!K54+май.23!H54-май.23!G54</f>
        <v>-1255.3400000000001</v>
      </c>
      <c r="L54" s="67"/>
    </row>
    <row r="55" spans="1:12">
      <c r="A55" s="138"/>
      <c r="B55" s="125">
        <v>50</v>
      </c>
      <c r="C55" s="69">
        <v>1157</v>
      </c>
      <c r="D55" s="69">
        <v>1171</v>
      </c>
      <c r="E55" s="70">
        <f t="shared" si="0"/>
        <v>14</v>
      </c>
      <c r="F55" s="70">
        <v>6.73</v>
      </c>
      <c r="G55" s="17">
        <f t="shared" si="1"/>
        <v>94.22</v>
      </c>
      <c r="H55" s="70"/>
      <c r="I55" s="168"/>
      <c r="J55" s="75"/>
      <c r="K55" s="17">
        <f>апр.23!K55+май.23!H55-май.23!G55</f>
        <v>-94.22</v>
      </c>
      <c r="L55" s="67"/>
    </row>
    <row r="56" spans="1:12">
      <c r="A56" s="138"/>
      <c r="B56" s="125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17">
        <f>апр.23!K56+май.23!H56-май.23!G56</f>
        <v>0</v>
      </c>
      <c r="L56" s="67"/>
    </row>
    <row r="57" spans="1:12">
      <c r="A57" s="138"/>
      <c r="B57" s="125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17">
        <f>апр.23!K57+май.23!H57-май.23!G57</f>
        <v>0</v>
      </c>
      <c r="L57" s="67"/>
    </row>
    <row r="58" spans="1:12">
      <c r="A58" s="138"/>
      <c r="B58" s="125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17">
        <f>апр.23!K58+май.23!H58-май.23!G58</f>
        <v>0</v>
      </c>
      <c r="L58" s="67"/>
    </row>
    <row r="59" spans="1:12">
      <c r="A59" s="140"/>
      <c r="B59" s="125">
        <v>54</v>
      </c>
      <c r="C59" s="69">
        <v>75943</v>
      </c>
      <c r="D59" s="69">
        <v>75943</v>
      </c>
      <c r="E59" s="70">
        <f t="shared" si="0"/>
        <v>0</v>
      </c>
      <c r="F59" s="70">
        <v>6.73</v>
      </c>
      <c r="G59" s="17">
        <f t="shared" si="1"/>
        <v>0</v>
      </c>
      <c r="H59" s="70">
        <v>27300</v>
      </c>
      <c r="I59" s="168">
        <v>28830</v>
      </c>
      <c r="J59" s="75">
        <v>45056</v>
      </c>
      <c r="K59" s="17">
        <f>апр.23!K59+май.23!H59-май.23!G59</f>
        <v>19153.989999999994</v>
      </c>
      <c r="L59" s="67"/>
    </row>
    <row r="60" spans="1:12">
      <c r="A60" s="138"/>
      <c r="B60" s="125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17">
        <f>апр.23!K60+май.23!H60-май.23!G60</f>
        <v>0</v>
      </c>
      <c r="L60" s="67"/>
    </row>
    <row r="61" spans="1:12">
      <c r="A61" s="138"/>
      <c r="B61" s="125">
        <v>56</v>
      </c>
      <c r="C61" s="69">
        <v>790</v>
      </c>
      <c r="D61" s="69">
        <v>802</v>
      </c>
      <c r="E61" s="70">
        <f t="shared" si="0"/>
        <v>12</v>
      </c>
      <c r="F61" s="70">
        <v>6.73</v>
      </c>
      <c r="G61" s="17">
        <f t="shared" si="1"/>
        <v>80.760000000000005</v>
      </c>
      <c r="H61" s="70"/>
      <c r="I61" s="168"/>
      <c r="J61" s="75"/>
      <c r="K61" s="17">
        <f>апр.23!K61+май.23!H61-май.23!G61</f>
        <v>-612.43000000000006</v>
      </c>
      <c r="L61" s="67"/>
    </row>
    <row r="62" spans="1:12">
      <c r="A62" s="138"/>
      <c r="B62" s="125">
        <v>57</v>
      </c>
      <c r="C62" s="69">
        <v>34001</v>
      </c>
      <c r="D62" s="69">
        <v>34343</v>
      </c>
      <c r="E62" s="70">
        <f t="shared" si="0"/>
        <v>342</v>
      </c>
      <c r="F62" s="70">
        <v>6.73</v>
      </c>
      <c r="G62" s="17">
        <f t="shared" si="1"/>
        <v>2301.6600000000003</v>
      </c>
      <c r="H62" s="70"/>
      <c r="I62" s="168"/>
      <c r="J62" s="75"/>
      <c r="K62" s="69">
        <f>апр.23!K62+май.23!H62-май.23!G62</f>
        <v>15952.129999999994</v>
      </c>
      <c r="L62" s="67"/>
    </row>
    <row r="63" spans="1:12">
      <c r="A63" s="138"/>
      <c r="B63" s="125">
        <v>58</v>
      </c>
      <c r="C63" s="69">
        <v>15967</v>
      </c>
      <c r="D63" s="69">
        <v>16520</v>
      </c>
      <c r="E63" s="70">
        <f t="shared" si="0"/>
        <v>553</v>
      </c>
      <c r="F63" s="112">
        <v>4.71</v>
      </c>
      <c r="G63" s="17">
        <f t="shared" si="1"/>
        <v>2604.63</v>
      </c>
      <c r="H63" s="70"/>
      <c r="I63" s="168"/>
      <c r="J63" s="75"/>
      <c r="K63" s="69">
        <f>апр.23!K63+май.23!H63-май.23!G63</f>
        <v>-4356.75</v>
      </c>
      <c r="L63" s="67"/>
    </row>
    <row r="64" spans="1:12">
      <c r="A64" s="24"/>
      <c r="B64" s="125">
        <v>60</v>
      </c>
      <c r="C64" s="69">
        <v>1442</v>
      </c>
      <c r="D64" s="69">
        <v>1506</v>
      </c>
      <c r="E64" s="70">
        <f t="shared" si="0"/>
        <v>64</v>
      </c>
      <c r="F64" s="70">
        <v>6.73</v>
      </c>
      <c r="G64" s="17">
        <f t="shared" si="1"/>
        <v>430.72</v>
      </c>
      <c r="H64" s="70">
        <v>47.11</v>
      </c>
      <c r="I64" s="168">
        <v>354476</v>
      </c>
      <c r="J64" s="75">
        <v>45061</v>
      </c>
      <c r="K64" s="69">
        <f>апр.23!K64+май.23!H64-май.23!G64</f>
        <v>67.299999999999841</v>
      </c>
      <c r="L64" s="67"/>
    </row>
    <row r="65" spans="1:12">
      <c r="A65" s="140"/>
      <c r="B65" s="125">
        <v>61</v>
      </c>
      <c r="C65" s="69">
        <v>61439</v>
      </c>
      <c r="D65" s="69">
        <v>61534</v>
      </c>
      <c r="E65" s="70">
        <f t="shared" si="0"/>
        <v>95</v>
      </c>
      <c r="F65" s="112">
        <v>4.71</v>
      </c>
      <c r="G65" s="17">
        <f t="shared" si="1"/>
        <v>447.45</v>
      </c>
      <c r="H65" s="70"/>
      <c r="I65" s="168"/>
      <c r="J65" s="75"/>
      <c r="K65" s="69">
        <f>апр.23!K65+май.23!H65-май.23!G65</f>
        <v>-380.84000000000009</v>
      </c>
      <c r="L65" s="67"/>
    </row>
    <row r="66" spans="1:12">
      <c r="A66" s="138"/>
      <c r="B66" s="125">
        <v>62</v>
      </c>
      <c r="C66" s="69">
        <v>943</v>
      </c>
      <c r="D66" s="69">
        <v>1003</v>
      </c>
      <c r="E66" s="70">
        <f t="shared" si="0"/>
        <v>60</v>
      </c>
      <c r="F66" s="70">
        <v>6.73</v>
      </c>
      <c r="G66" s="17">
        <f t="shared" si="1"/>
        <v>403.8</v>
      </c>
      <c r="H66" s="70"/>
      <c r="I66" s="168"/>
      <c r="J66" s="75"/>
      <c r="K66" s="69">
        <f>апр.23!K66+май.23!H66-май.23!G66</f>
        <v>-713.38000000000011</v>
      </c>
      <c r="L66" s="67"/>
    </row>
    <row r="67" spans="1:12">
      <c r="A67" s="140"/>
      <c r="B67" s="125">
        <v>63</v>
      </c>
      <c r="C67" s="69">
        <v>2548</v>
      </c>
      <c r="D67" s="69">
        <v>3353</v>
      </c>
      <c r="E67" s="70">
        <f t="shared" si="0"/>
        <v>805</v>
      </c>
      <c r="F67" s="112">
        <v>4.71</v>
      </c>
      <c r="G67" s="17">
        <f t="shared" si="1"/>
        <v>3791.55</v>
      </c>
      <c r="H67" s="70">
        <v>2640</v>
      </c>
      <c r="I67" s="168">
        <v>235097</v>
      </c>
      <c r="J67" s="75">
        <v>45049</v>
      </c>
      <c r="K67" s="69">
        <f>апр.23!K67+май.23!H67-май.23!G67</f>
        <v>-2671.8</v>
      </c>
      <c r="L67" s="67"/>
    </row>
    <row r="68" spans="1:12">
      <c r="A68" s="138"/>
      <c r="B68" s="125">
        <v>64</v>
      </c>
      <c r="C68" s="69">
        <v>15330</v>
      </c>
      <c r="D68" s="69">
        <v>15639</v>
      </c>
      <c r="E68" s="70">
        <f t="shared" si="0"/>
        <v>309</v>
      </c>
      <c r="F68" s="112">
        <v>4.71</v>
      </c>
      <c r="G68" s="17">
        <f t="shared" si="1"/>
        <v>1455.39</v>
      </c>
      <c r="H68" s="70"/>
      <c r="I68" s="168"/>
      <c r="J68" s="75"/>
      <c r="K68" s="69">
        <f>апр.23!K68+май.23!H68-май.23!G68</f>
        <v>-773.14000000000044</v>
      </c>
      <c r="L68" s="67"/>
    </row>
    <row r="69" spans="1:12">
      <c r="A69" s="138"/>
      <c r="B69" s="125">
        <v>65</v>
      </c>
      <c r="C69" s="69">
        <v>4315</v>
      </c>
      <c r="D69" s="69">
        <v>4581</v>
      </c>
      <c r="E69" s="70">
        <f t="shared" si="0"/>
        <v>266</v>
      </c>
      <c r="F69" s="70">
        <v>6.73</v>
      </c>
      <c r="G69" s="17">
        <f t="shared" si="1"/>
        <v>1790.18</v>
      </c>
      <c r="H69" s="70"/>
      <c r="I69" s="168"/>
      <c r="J69" s="75"/>
      <c r="K69" s="69">
        <f>апр.23!K69+май.23!H69-май.23!G69</f>
        <v>745.44999999999959</v>
      </c>
      <c r="L69" s="67"/>
    </row>
    <row r="70" spans="1:12">
      <c r="A70" s="138"/>
      <c r="B70" s="125">
        <v>67</v>
      </c>
      <c r="C70" s="69">
        <v>6743</v>
      </c>
      <c r="D70" s="69">
        <v>7331</v>
      </c>
      <c r="E70" s="70">
        <f t="shared" si="0"/>
        <v>588</v>
      </c>
      <c r="F70" s="70">
        <v>6.73</v>
      </c>
      <c r="G70" s="17">
        <f t="shared" si="1"/>
        <v>3957.2400000000002</v>
      </c>
      <c r="H70" s="70"/>
      <c r="I70" s="168"/>
      <c r="J70" s="75"/>
      <c r="K70" s="69">
        <f>апр.23!K70+май.23!H70-май.23!G70</f>
        <v>-6581.9400000000005</v>
      </c>
      <c r="L70" s="67"/>
    </row>
    <row r="71" spans="1:12">
      <c r="A71" s="138"/>
      <c r="B71" s="125">
        <v>68</v>
      </c>
      <c r="C71" s="69">
        <v>87717</v>
      </c>
      <c r="D71" s="69">
        <v>88673</v>
      </c>
      <c r="E71" s="70">
        <f t="shared" si="0"/>
        <v>956</v>
      </c>
      <c r="F71" s="112">
        <v>4.71</v>
      </c>
      <c r="G71" s="17">
        <f t="shared" si="1"/>
        <v>4502.76</v>
      </c>
      <c r="H71" s="70">
        <v>6174.81</v>
      </c>
      <c r="I71" s="168">
        <v>9</v>
      </c>
      <c r="J71" s="75">
        <v>45056</v>
      </c>
      <c r="K71" s="69">
        <f>апр.23!K71+май.23!H71-май.23!G71</f>
        <v>8818.89</v>
      </c>
      <c r="L71" s="67"/>
    </row>
    <row r="72" spans="1:12">
      <c r="A72" s="138"/>
      <c r="B72" s="125">
        <v>69</v>
      </c>
      <c r="C72" s="69">
        <v>80661</v>
      </c>
      <c r="D72" s="69">
        <v>81456</v>
      </c>
      <c r="E72" s="70">
        <f t="shared" si="0"/>
        <v>795</v>
      </c>
      <c r="F72" s="112">
        <v>4.71</v>
      </c>
      <c r="G72" s="17">
        <f t="shared" si="1"/>
        <v>3744.45</v>
      </c>
      <c r="H72" s="70">
        <v>4526.3100000000004</v>
      </c>
      <c r="I72" s="168">
        <v>702257</v>
      </c>
      <c r="J72" s="75">
        <v>45050</v>
      </c>
      <c r="K72" s="69">
        <f>апр.23!K72+май.23!H72-май.23!G72</f>
        <v>-5210.3799999999983</v>
      </c>
      <c r="L72" s="67">
        <v>14953917</v>
      </c>
    </row>
    <row r="73" spans="1:12">
      <c r="A73" s="138"/>
      <c r="B73" s="125">
        <v>70</v>
      </c>
      <c r="C73" s="69">
        <v>15141</v>
      </c>
      <c r="D73" s="69">
        <v>15368</v>
      </c>
      <c r="E73" s="70">
        <f t="shared" si="0"/>
        <v>227</v>
      </c>
      <c r="F73" s="112">
        <v>4.71</v>
      </c>
      <c r="G73" s="17">
        <f t="shared" si="1"/>
        <v>1069.17</v>
      </c>
      <c r="H73" s="70">
        <v>5000</v>
      </c>
      <c r="I73" s="168">
        <v>467457</v>
      </c>
      <c r="J73" s="75">
        <v>45058</v>
      </c>
      <c r="K73" s="69">
        <f>апр.23!K73+май.23!H73-май.23!G73</f>
        <v>3300.5899999999974</v>
      </c>
      <c r="L73" s="67"/>
    </row>
    <row r="74" spans="1:12">
      <c r="A74" s="138"/>
      <c r="B74" s="125">
        <v>71</v>
      </c>
      <c r="C74" s="69">
        <v>20243</v>
      </c>
      <c r="D74" s="69">
        <v>20914</v>
      </c>
      <c r="E74" s="70">
        <f t="shared" si="0"/>
        <v>671</v>
      </c>
      <c r="F74" s="112">
        <v>4.71</v>
      </c>
      <c r="G74" s="17">
        <f t="shared" si="1"/>
        <v>3160.41</v>
      </c>
      <c r="H74" s="70"/>
      <c r="I74" s="168"/>
      <c r="J74" s="75"/>
      <c r="K74" s="69">
        <f>апр.23!K74+май.23!H74-май.23!G74</f>
        <v>1410.9800000000005</v>
      </c>
      <c r="L74" s="67"/>
    </row>
    <row r="75" spans="1:12" s="64" customFormat="1">
      <c r="A75" s="138"/>
      <c r="B75" s="125">
        <v>72</v>
      </c>
      <c r="C75" s="69">
        <v>6969</v>
      </c>
      <c r="D75" s="69">
        <v>7173</v>
      </c>
      <c r="E75" s="70">
        <f t="shared" ref="E75:E141" si="2">D75-C75</f>
        <v>204</v>
      </c>
      <c r="F75" s="70">
        <v>6.73</v>
      </c>
      <c r="G75" s="70">
        <f t="shared" ref="G75:G141" si="3">F75*E75</f>
        <v>1372.92</v>
      </c>
      <c r="H75" s="70">
        <v>630</v>
      </c>
      <c r="I75" s="168">
        <v>493674</v>
      </c>
      <c r="J75" s="75">
        <v>45068</v>
      </c>
      <c r="K75" s="69">
        <f>апр.23!K75+май.23!H75-май.23!G75</f>
        <v>-1126.5300000000002</v>
      </c>
      <c r="L75" s="67"/>
    </row>
    <row r="76" spans="1:12">
      <c r="A76" s="138"/>
      <c r="B76" s="125">
        <v>73</v>
      </c>
      <c r="C76" s="69">
        <v>26461</v>
      </c>
      <c r="D76" s="69">
        <v>27069</v>
      </c>
      <c r="E76" s="70">
        <f t="shared" si="2"/>
        <v>608</v>
      </c>
      <c r="F76" s="70">
        <v>6.73</v>
      </c>
      <c r="G76" s="17">
        <f t="shared" si="3"/>
        <v>4091.84</v>
      </c>
      <c r="H76" s="70">
        <v>2000</v>
      </c>
      <c r="I76" s="168">
        <v>256897</v>
      </c>
      <c r="J76" s="75">
        <v>45064</v>
      </c>
      <c r="K76" s="69">
        <f>апр.23!K76+май.23!H76-май.23!G76</f>
        <v>2185.2799999999997</v>
      </c>
      <c r="L76" s="67"/>
    </row>
    <row r="77" spans="1:12">
      <c r="A77" s="138"/>
      <c r="B77" s="125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69">
        <f>апр.23!K77+май.23!H77-май.23!G77</f>
        <v>0</v>
      </c>
      <c r="L77" s="67"/>
    </row>
    <row r="78" spans="1:12">
      <c r="A78" s="138"/>
      <c r="B78" s="125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69">
        <f>апр.23!K78+май.23!H78-май.23!G78</f>
        <v>0</v>
      </c>
      <c r="L78" s="67"/>
    </row>
    <row r="79" spans="1:12">
      <c r="A79" s="138"/>
      <c r="B79" s="125">
        <v>76</v>
      </c>
      <c r="C79" s="69">
        <v>4205</v>
      </c>
      <c r="D79" s="69">
        <v>4258</v>
      </c>
      <c r="E79" s="70">
        <f t="shared" si="2"/>
        <v>53</v>
      </c>
      <c r="F79" s="70">
        <v>6.73</v>
      </c>
      <c r="G79" s="17">
        <f t="shared" si="3"/>
        <v>356.69</v>
      </c>
      <c r="H79" s="70"/>
      <c r="I79" s="168"/>
      <c r="J79" s="75"/>
      <c r="K79" s="69">
        <f>апр.23!K79+май.23!H79-май.23!G79</f>
        <v>-356.69</v>
      </c>
      <c r="L79" s="67"/>
    </row>
    <row r="80" spans="1:12">
      <c r="A80" s="138"/>
      <c r="B80" s="125">
        <v>77</v>
      </c>
      <c r="C80" s="69">
        <v>8957</v>
      </c>
      <c r="D80" s="69">
        <v>9387</v>
      </c>
      <c r="E80" s="70">
        <f t="shared" si="2"/>
        <v>430</v>
      </c>
      <c r="F80" s="70">
        <v>6.73</v>
      </c>
      <c r="G80" s="17">
        <f t="shared" si="3"/>
        <v>2893.9</v>
      </c>
      <c r="H80" s="70">
        <v>5000</v>
      </c>
      <c r="I80" s="168">
        <v>305357</v>
      </c>
      <c r="J80" s="75">
        <v>45057</v>
      </c>
      <c r="K80" s="69">
        <f>апр.23!K80+май.23!H80-май.23!G80</f>
        <v>692.79999999999973</v>
      </c>
      <c r="L80" s="67"/>
    </row>
    <row r="81" spans="1:12">
      <c r="A81" s="22"/>
      <c r="B81" s="125">
        <v>79</v>
      </c>
      <c r="C81" s="69">
        <v>22284</v>
      </c>
      <c r="D81" s="69">
        <v>22740</v>
      </c>
      <c r="E81" s="70">
        <f t="shared" si="2"/>
        <v>456</v>
      </c>
      <c r="F81" s="70">
        <v>6.73</v>
      </c>
      <c r="G81" s="17">
        <f t="shared" si="3"/>
        <v>3068.88</v>
      </c>
      <c r="H81" s="70"/>
      <c r="I81" s="168"/>
      <c r="J81" s="75"/>
      <c r="K81" s="69">
        <f>апр.23!K81+май.23!H81-май.23!G81</f>
        <v>-836.49000000000069</v>
      </c>
      <c r="L81" s="67"/>
    </row>
    <row r="82" spans="1:12">
      <c r="A82" s="138"/>
      <c r="B82" s="125">
        <v>80</v>
      </c>
      <c r="C82" s="69">
        <v>10128</v>
      </c>
      <c r="D82" s="69">
        <v>10828</v>
      </c>
      <c r="E82" s="70">
        <f t="shared" si="2"/>
        <v>700</v>
      </c>
      <c r="F82" s="70">
        <v>6.73</v>
      </c>
      <c r="G82" s="17">
        <f t="shared" si="3"/>
        <v>4711</v>
      </c>
      <c r="H82" s="70"/>
      <c r="I82" s="168"/>
      <c r="J82" s="75"/>
      <c r="K82" s="69">
        <f>апр.23!K82+май.23!H82-май.23!G82</f>
        <v>-13097.75</v>
      </c>
      <c r="L82" s="67"/>
    </row>
    <row r="83" spans="1:12">
      <c r="A83" s="138"/>
      <c r="B83" s="128">
        <v>81</v>
      </c>
      <c r="C83" s="69">
        <v>49695</v>
      </c>
      <c r="D83" s="69">
        <v>50052</v>
      </c>
      <c r="E83" s="70">
        <f t="shared" si="2"/>
        <v>357</v>
      </c>
      <c r="F83" s="112">
        <v>4.71</v>
      </c>
      <c r="G83" s="17">
        <f t="shared" si="3"/>
        <v>1681.47</v>
      </c>
      <c r="H83" s="70"/>
      <c r="I83" s="168"/>
      <c r="J83" s="75"/>
      <c r="K83" s="69">
        <f>апр.23!K83+май.23!H83-май.23!G83</f>
        <v>-5383.53</v>
      </c>
      <c r="L83" s="67"/>
    </row>
    <row r="84" spans="1:12">
      <c r="A84" s="138"/>
      <c r="B84" s="125">
        <v>82</v>
      </c>
      <c r="C84" s="69">
        <v>31378</v>
      </c>
      <c r="D84" s="69">
        <v>31512</v>
      </c>
      <c r="E84" s="70">
        <f t="shared" si="2"/>
        <v>134</v>
      </c>
      <c r="F84" s="112">
        <v>4.71</v>
      </c>
      <c r="G84" s="17">
        <f t="shared" si="3"/>
        <v>631.14</v>
      </c>
      <c r="H84" s="70"/>
      <c r="I84" s="168"/>
      <c r="J84" s="75"/>
      <c r="K84" s="69">
        <f>апр.23!K84+май.23!H84-май.23!G84</f>
        <v>-567.2199999999998</v>
      </c>
      <c r="L84" s="67"/>
    </row>
    <row r="85" spans="1:12">
      <c r="A85" s="138"/>
      <c r="B85" s="125">
        <v>83</v>
      </c>
      <c r="C85" s="69">
        <v>13946</v>
      </c>
      <c r="D85" s="69">
        <v>14227</v>
      </c>
      <c r="E85" s="70">
        <f t="shared" si="2"/>
        <v>281</v>
      </c>
      <c r="F85" s="112">
        <v>4.71</v>
      </c>
      <c r="G85" s="17">
        <f t="shared" si="3"/>
        <v>1323.51</v>
      </c>
      <c r="H85" s="70"/>
      <c r="I85" s="168"/>
      <c r="J85" s="75"/>
      <c r="K85" s="69">
        <f>апр.23!K85+май.23!H85-май.23!G85</f>
        <v>-2416.19</v>
      </c>
      <c r="L85" s="67"/>
    </row>
    <row r="86" spans="1:12">
      <c r="A86" s="138"/>
      <c r="B86" s="128">
        <v>84</v>
      </c>
      <c r="C86" s="69">
        <v>6550</v>
      </c>
      <c r="D86" s="69">
        <v>6580</v>
      </c>
      <c r="E86" s="70">
        <f t="shared" si="2"/>
        <v>30</v>
      </c>
      <c r="F86" s="70">
        <v>6.73</v>
      </c>
      <c r="G86" s="17">
        <f t="shared" si="3"/>
        <v>201.9</v>
      </c>
      <c r="H86" s="70">
        <v>500</v>
      </c>
      <c r="I86" s="168">
        <v>386310</v>
      </c>
      <c r="J86" s="75">
        <v>45057</v>
      </c>
      <c r="K86" s="69">
        <f>апр.23!K86+май.23!H86-май.23!G86</f>
        <v>190.42</v>
      </c>
      <c r="L86" s="67"/>
    </row>
    <row r="87" spans="1:12">
      <c r="A87" s="22"/>
      <c r="B87" s="125">
        <v>85</v>
      </c>
      <c r="C87" s="69">
        <v>22190</v>
      </c>
      <c r="D87" s="69">
        <v>22641</v>
      </c>
      <c r="E87" s="70">
        <f t="shared" si="2"/>
        <v>451</v>
      </c>
      <c r="F87" s="70">
        <v>6.73</v>
      </c>
      <c r="G87" s="17">
        <f t="shared" si="3"/>
        <v>3035.23</v>
      </c>
      <c r="H87" s="70">
        <v>4000</v>
      </c>
      <c r="I87" s="168">
        <v>556407</v>
      </c>
      <c r="J87" s="75">
        <v>45051</v>
      </c>
      <c r="K87" s="17">
        <f>апр.23!K87+май.23!H87-май.23!G87</f>
        <v>1517.2800000000002</v>
      </c>
      <c r="L87" s="67"/>
    </row>
    <row r="88" spans="1:12">
      <c r="A88" s="138"/>
      <c r="B88" s="125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17">
        <f>апр.23!K88+май.23!H88-май.23!G88</f>
        <v>0</v>
      </c>
      <c r="L88" s="67"/>
    </row>
    <row r="89" spans="1:12">
      <c r="A89" s="138"/>
      <c r="B89" s="125">
        <v>87</v>
      </c>
      <c r="C89" s="69">
        <v>12847</v>
      </c>
      <c r="D89" s="69">
        <v>13166</v>
      </c>
      <c r="E89" s="70">
        <f t="shared" si="2"/>
        <v>319</v>
      </c>
      <c r="F89" s="70">
        <v>6.73</v>
      </c>
      <c r="G89" s="17">
        <f t="shared" si="3"/>
        <v>2146.8700000000003</v>
      </c>
      <c r="H89" s="70"/>
      <c r="I89" s="168"/>
      <c r="J89" s="75"/>
      <c r="K89" s="17">
        <f>апр.23!K89+май.23!H89-май.23!G89</f>
        <v>-1109.2600000000002</v>
      </c>
      <c r="L89" s="67"/>
    </row>
    <row r="90" spans="1:12">
      <c r="A90" s="138"/>
      <c r="B90" s="125">
        <v>88</v>
      </c>
      <c r="C90" s="69">
        <v>1297</v>
      </c>
      <c r="D90" s="69">
        <v>1317</v>
      </c>
      <c r="E90" s="70">
        <f t="shared" si="2"/>
        <v>20</v>
      </c>
      <c r="F90" s="70">
        <v>6.73</v>
      </c>
      <c r="G90" s="17">
        <f t="shared" si="3"/>
        <v>134.60000000000002</v>
      </c>
      <c r="H90" s="70"/>
      <c r="I90" s="168"/>
      <c r="J90" s="75"/>
      <c r="K90" s="17">
        <f>апр.23!K90+май.23!H90-май.23!G90</f>
        <v>-242.28000000000003</v>
      </c>
      <c r="L90" s="67"/>
    </row>
    <row r="91" spans="1:12">
      <c r="A91" s="138"/>
      <c r="B91" s="125">
        <v>89</v>
      </c>
      <c r="C91" s="69">
        <v>9909</v>
      </c>
      <c r="D91" s="69">
        <v>10120</v>
      </c>
      <c r="E91" s="70">
        <f t="shared" si="2"/>
        <v>211</v>
      </c>
      <c r="F91" s="112">
        <v>4.71</v>
      </c>
      <c r="G91" s="17">
        <f t="shared" si="3"/>
        <v>993.81</v>
      </c>
      <c r="H91" s="70"/>
      <c r="I91" s="168"/>
      <c r="J91" s="75"/>
      <c r="K91" s="17">
        <f>апр.23!K91+май.23!H91-май.23!G91</f>
        <v>-1422.42</v>
      </c>
      <c r="L91" s="67"/>
    </row>
    <row r="92" spans="1:12">
      <c r="A92" s="138"/>
      <c r="B92" s="125">
        <v>90</v>
      </c>
      <c r="C92" s="69">
        <v>11061</v>
      </c>
      <c r="D92" s="69">
        <v>11143</v>
      </c>
      <c r="E92" s="70">
        <f t="shared" si="2"/>
        <v>82</v>
      </c>
      <c r="F92" s="70">
        <v>6.73</v>
      </c>
      <c r="G92" s="17">
        <f t="shared" si="3"/>
        <v>551.86</v>
      </c>
      <c r="H92" s="70"/>
      <c r="I92" s="168"/>
      <c r="J92" s="75"/>
      <c r="K92" s="17">
        <f>апр.23!K92+май.23!H92-май.23!G92</f>
        <v>-1399.8400000000001</v>
      </c>
      <c r="L92" s="67"/>
    </row>
    <row r="93" spans="1:12">
      <c r="A93" s="138"/>
      <c r="B93" s="125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апр.23!K93+май.23!H93-май.23!G93</f>
        <v>0</v>
      </c>
      <c r="L93" s="67"/>
    </row>
    <row r="94" spans="1:12">
      <c r="A94" s="138"/>
      <c r="B94" s="125">
        <v>92</v>
      </c>
      <c r="C94" s="69">
        <v>22091</v>
      </c>
      <c r="D94" s="69">
        <v>22192</v>
      </c>
      <c r="E94" s="70">
        <f t="shared" si="2"/>
        <v>101</v>
      </c>
      <c r="F94" s="70">
        <v>6.73</v>
      </c>
      <c r="G94" s="17">
        <f t="shared" si="3"/>
        <v>679.73</v>
      </c>
      <c r="H94" s="70">
        <v>457.64</v>
      </c>
      <c r="I94" s="168">
        <v>636117</v>
      </c>
      <c r="J94" s="75">
        <v>45050</v>
      </c>
      <c r="K94" s="17">
        <f>апр.23!K94+май.23!H94-май.23!G94</f>
        <v>-430.7200000000006</v>
      </c>
      <c r="L94" s="67"/>
    </row>
    <row r="95" spans="1:12">
      <c r="A95" s="138"/>
      <c r="B95" s="125">
        <v>93</v>
      </c>
      <c r="C95" s="69">
        <v>15617</v>
      </c>
      <c r="D95" s="69">
        <v>15706</v>
      </c>
      <c r="E95" s="70">
        <f t="shared" si="2"/>
        <v>89</v>
      </c>
      <c r="F95" s="70">
        <v>6.73</v>
      </c>
      <c r="G95" s="17">
        <f t="shared" si="3"/>
        <v>598.97</v>
      </c>
      <c r="H95" s="70">
        <v>5000</v>
      </c>
      <c r="I95" s="168">
        <v>311644</v>
      </c>
      <c r="J95" s="75">
        <v>45068</v>
      </c>
      <c r="K95" s="17">
        <f>апр.23!K95+май.23!H95-май.23!G95</f>
        <v>2382.0299999999997</v>
      </c>
      <c r="L95" s="67"/>
    </row>
    <row r="96" spans="1:12">
      <c r="A96" s="138"/>
      <c r="B96" s="125">
        <v>94</v>
      </c>
      <c r="C96" s="69">
        <v>1865</v>
      </c>
      <c r="D96" s="69">
        <v>1865</v>
      </c>
      <c r="E96" s="70">
        <f t="shared" si="2"/>
        <v>0</v>
      </c>
      <c r="F96" s="70">
        <v>6.73</v>
      </c>
      <c r="G96" s="17">
        <f t="shared" si="3"/>
        <v>0</v>
      </c>
      <c r="H96" s="70"/>
      <c r="I96" s="168"/>
      <c r="J96" s="75"/>
      <c r="K96" s="17">
        <f>апр.23!K96+май.23!H96-май.23!G96</f>
        <v>-538.4</v>
      </c>
      <c r="L96" s="67"/>
    </row>
    <row r="97" spans="1:12">
      <c r="A97" s="138"/>
      <c r="B97" s="125">
        <v>95</v>
      </c>
      <c r="C97" s="69">
        <v>848</v>
      </c>
      <c r="D97" s="69">
        <v>859</v>
      </c>
      <c r="E97" s="70">
        <f t="shared" si="2"/>
        <v>11</v>
      </c>
      <c r="F97" s="70">
        <v>6.73</v>
      </c>
      <c r="G97" s="17">
        <f t="shared" si="3"/>
        <v>74.03</v>
      </c>
      <c r="H97" s="70"/>
      <c r="I97" s="168"/>
      <c r="J97" s="75"/>
      <c r="K97" s="17">
        <f>апр.23!K97+май.23!H97-май.23!G97</f>
        <v>-74.03</v>
      </c>
      <c r="L97" s="67"/>
    </row>
    <row r="98" spans="1:12" ht="14.25" customHeight="1">
      <c r="A98" s="138"/>
      <c r="B98" s="125">
        <v>96</v>
      </c>
      <c r="C98" s="69">
        <v>37918</v>
      </c>
      <c r="D98" s="69">
        <v>38468</v>
      </c>
      <c r="E98" s="70">
        <f t="shared" si="2"/>
        <v>550</v>
      </c>
      <c r="F98" s="70">
        <v>6.73</v>
      </c>
      <c r="G98" s="17">
        <f t="shared" si="3"/>
        <v>3701.5000000000005</v>
      </c>
      <c r="H98" s="70">
        <v>10000</v>
      </c>
      <c r="I98" s="168">
        <v>451255</v>
      </c>
      <c r="J98" s="75">
        <v>45061</v>
      </c>
      <c r="K98" s="17">
        <f>апр.23!K98+май.23!H98-май.23!G98</f>
        <v>-3516.5900000000024</v>
      </c>
      <c r="L98" s="67"/>
    </row>
    <row r="99" spans="1:12">
      <c r="A99" s="138"/>
      <c r="B99" s="125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апр.23!K99+май.23!H99-май.23!G99</f>
        <v>0</v>
      </c>
      <c r="L99" s="67"/>
    </row>
    <row r="100" spans="1:12" s="64" customFormat="1">
      <c r="A100" s="162"/>
      <c r="B100" s="161" t="s">
        <v>39</v>
      </c>
      <c r="C100" s="69">
        <v>1</v>
      </c>
      <c r="D100" s="69">
        <v>617</v>
      </c>
      <c r="E100" s="70">
        <f t="shared" si="2"/>
        <v>616</v>
      </c>
      <c r="F100" s="70">
        <v>6.73</v>
      </c>
      <c r="G100" s="70">
        <f t="shared" si="3"/>
        <v>4145.68</v>
      </c>
      <c r="H100" s="70"/>
      <c r="I100" s="168"/>
      <c r="J100" s="75"/>
      <c r="K100" s="70">
        <f>апр.23!K100+май.23!H100-май.23!G100</f>
        <v>-4145.68</v>
      </c>
      <c r="L100" s="67"/>
    </row>
    <row r="101" spans="1:12" s="64" customFormat="1">
      <c r="A101" s="179"/>
      <c r="B101" s="178" t="s">
        <v>97</v>
      </c>
      <c r="C101" s="69">
        <v>1</v>
      </c>
      <c r="D101" s="69">
        <v>5</v>
      </c>
      <c r="E101" s="70">
        <f t="shared" si="2"/>
        <v>4</v>
      </c>
      <c r="F101" s="70">
        <v>6.73</v>
      </c>
      <c r="G101" s="70">
        <f t="shared" si="3"/>
        <v>26.92</v>
      </c>
      <c r="H101" s="70"/>
      <c r="I101" s="178"/>
      <c r="J101" s="75"/>
      <c r="K101" s="70">
        <f>апр.23!K101+май.23!H101-май.23!G101</f>
        <v>-26.92</v>
      </c>
      <c r="L101" s="67"/>
    </row>
    <row r="102" spans="1:12">
      <c r="A102" s="138"/>
      <c r="B102" s="128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апр.23!K102+май.23!H102-май.23!G102</f>
        <v>0</v>
      </c>
      <c r="L102" s="67"/>
    </row>
    <row r="103" spans="1:12">
      <c r="A103" s="138"/>
      <c r="B103" s="125" t="s">
        <v>24</v>
      </c>
      <c r="C103" s="69">
        <v>1789</v>
      </c>
      <c r="D103" s="69">
        <v>1950</v>
      </c>
      <c r="E103" s="70">
        <f t="shared" si="2"/>
        <v>161</v>
      </c>
      <c r="F103" s="70">
        <v>6.73</v>
      </c>
      <c r="G103" s="70">
        <f t="shared" si="3"/>
        <v>1083.53</v>
      </c>
      <c r="H103" s="70"/>
      <c r="I103" s="168"/>
      <c r="J103" s="75"/>
      <c r="K103" s="70">
        <f>апр.23!K103+май.23!H103-май.23!G103</f>
        <v>-3782.26</v>
      </c>
      <c r="L103" s="67"/>
    </row>
    <row r="104" spans="1:12">
      <c r="A104" s="138"/>
      <c r="B104" s="125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апр.23!K104+май.23!H104-май.23!G104</f>
        <v>0</v>
      </c>
      <c r="L104" s="67"/>
    </row>
    <row r="105" spans="1:12" s="64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апр.23!K105+май.23!H105-май.23!G105</f>
        <v>0</v>
      </c>
      <c r="L105" s="67"/>
    </row>
    <row r="106" spans="1:12">
      <c r="A106" s="138"/>
      <c r="B106" s="125">
        <v>101</v>
      </c>
      <c r="C106" s="69">
        <v>47034</v>
      </c>
      <c r="D106" s="69">
        <v>47755</v>
      </c>
      <c r="E106" s="70">
        <f t="shared" si="2"/>
        <v>721</v>
      </c>
      <c r="F106" s="112">
        <v>4.71</v>
      </c>
      <c r="G106" s="17">
        <f t="shared" si="3"/>
        <v>3395.91</v>
      </c>
      <c r="H106" s="70">
        <v>5000</v>
      </c>
      <c r="I106" s="168">
        <v>293297</v>
      </c>
      <c r="J106" s="75">
        <v>45068</v>
      </c>
      <c r="K106" s="17">
        <f>апр.23!K106+май.23!H106-май.23!G106</f>
        <v>10980.21</v>
      </c>
      <c r="L106" s="67"/>
    </row>
    <row r="107" spans="1:12">
      <c r="A107" s="138"/>
      <c r="B107" s="128">
        <v>102</v>
      </c>
      <c r="C107" s="69">
        <v>86699</v>
      </c>
      <c r="D107" s="69">
        <v>86900</v>
      </c>
      <c r="E107" s="70">
        <f t="shared" si="2"/>
        <v>201</v>
      </c>
      <c r="F107" s="112">
        <v>4.71</v>
      </c>
      <c r="G107" s="17">
        <f t="shared" si="3"/>
        <v>946.71</v>
      </c>
      <c r="H107" s="70"/>
      <c r="I107" s="168"/>
      <c r="J107" s="75"/>
      <c r="K107" s="17">
        <f>апр.23!K107+май.23!H107-май.23!G107</f>
        <v>-21628.32</v>
      </c>
      <c r="L107" s="67">
        <v>21222143</v>
      </c>
    </row>
    <row r="108" spans="1:12">
      <c r="A108" s="138"/>
      <c r="B108" s="125">
        <v>103</v>
      </c>
      <c r="C108" s="69">
        <v>26376</v>
      </c>
      <c r="D108" s="69">
        <v>27732</v>
      </c>
      <c r="E108" s="70">
        <f t="shared" si="2"/>
        <v>1356</v>
      </c>
      <c r="F108" s="70">
        <v>6.73</v>
      </c>
      <c r="G108" s="17">
        <f t="shared" si="3"/>
        <v>9125.880000000001</v>
      </c>
      <c r="H108" s="70">
        <v>8719.08</v>
      </c>
      <c r="I108" s="168">
        <v>46144</v>
      </c>
      <c r="J108" s="75">
        <v>45056</v>
      </c>
      <c r="K108" s="17">
        <f>апр.23!K108+май.23!H108-май.23!G108</f>
        <v>3741.8799999999992</v>
      </c>
      <c r="L108" s="67"/>
    </row>
    <row r="109" spans="1:12">
      <c r="A109" s="138"/>
      <c r="B109" s="125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апр.23!K109+май.23!H109-май.23!G109</f>
        <v>0</v>
      </c>
      <c r="L109" s="67"/>
    </row>
    <row r="110" spans="1:12">
      <c r="A110" s="138"/>
      <c r="B110" s="125">
        <v>105</v>
      </c>
      <c r="C110" s="69">
        <v>532</v>
      </c>
      <c r="D110" s="69">
        <v>532</v>
      </c>
      <c r="E110" s="70">
        <f t="shared" si="2"/>
        <v>0</v>
      </c>
      <c r="F110" s="70">
        <v>6.73</v>
      </c>
      <c r="G110" s="17">
        <f t="shared" si="3"/>
        <v>0</v>
      </c>
      <c r="H110" s="70"/>
      <c r="I110" s="168"/>
      <c r="J110" s="75"/>
      <c r="K110" s="17">
        <f>апр.23!K110+май.23!H110-май.23!G110</f>
        <v>-20.190000000000001</v>
      </c>
      <c r="L110" s="67"/>
    </row>
    <row r="111" spans="1:12">
      <c r="A111" s="138"/>
      <c r="B111" s="125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апр.23!K111+май.23!H111-май.23!G111</f>
        <v>0</v>
      </c>
      <c r="L111" s="67"/>
    </row>
    <row r="112" spans="1:12">
      <c r="A112" s="138"/>
      <c r="B112" s="125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17">
        <f>апр.23!K112+май.23!H112-май.23!G112</f>
        <v>0</v>
      </c>
      <c r="L112" s="67"/>
    </row>
    <row r="113" spans="1:12">
      <c r="A113" s="138"/>
      <c r="B113" s="125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апр.23!K113+май.23!H113-май.23!G113</f>
        <v>0</v>
      </c>
      <c r="L113" s="67"/>
    </row>
    <row r="114" spans="1:12">
      <c r="A114" s="138"/>
      <c r="B114" s="125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апр.23!K114+май.23!H114-май.23!G114</f>
        <v>0</v>
      </c>
      <c r="L114" s="67"/>
    </row>
    <row r="115" spans="1:12">
      <c r="A115" s="140"/>
      <c r="B115" s="125">
        <v>110</v>
      </c>
      <c r="C115" s="69">
        <v>6903</v>
      </c>
      <c r="D115" s="69">
        <v>6903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17">
        <f>апр.23!K115+май.23!H115-май.23!G115</f>
        <v>827</v>
      </c>
      <c r="L115" s="67"/>
    </row>
    <row r="116" spans="1:12">
      <c r="A116" s="138"/>
      <c r="B116" s="125">
        <v>111</v>
      </c>
      <c r="C116" s="69">
        <v>18168</v>
      </c>
      <c r="D116" s="69">
        <v>18197</v>
      </c>
      <c r="E116" s="70">
        <f t="shared" si="2"/>
        <v>29</v>
      </c>
      <c r="F116" s="70">
        <v>6.73</v>
      </c>
      <c r="G116" s="17">
        <f t="shared" si="3"/>
        <v>195.17000000000002</v>
      </c>
      <c r="H116" s="70"/>
      <c r="I116" s="168"/>
      <c r="J116" s="75"/>
      <c r="K116" s="17">
        <f>апр.23!K116+май.23!H116-май.23!G116</f>
        <v>-881.63000000000011</v>
      </c>
      <c r="L116" s="67"/>
    </row>
    <row r="117" spans="1:12">
      <c r="A117" s="138"/>
      <c r="B117" s="125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70">
        <f>апр.23!K117+май.23!H117-май.23!G117</f>
        <v>0</v>
      </c>
      <c r="L117" s="67"/>
    </row>
    <row r="118" spans="1:12">
      <c r="A118" s="138"/>
      <c r="B118" s="125">
        <v>113</v>
      </c>
      <c r="C118" s="69">
        <v>1542</v>
      </c>
      <c r="D118" s="69">
        <v>1551</v>
      </c>
      <c r="E118" s="70">
        <f t="shared" si="2"/>
        <v>9</v>
      </c>
      <c r="F118" s="70">
        <v>6.73</v>
      </c>
      <c r="G118" s="17">
        <f t="shared" si="3"/>
        <v>60.570000000000007</v>
      </c>
      <c r="H118" s="70"/>
      <c r="I118" s="168"/>
      <c r="J118" s="75"/>
      <c r="K118" s="17">
        <f>апр.23!K118+май.23!H118-май.23!G118</f>
        <v>-249.01000000000005</v>
      </c>
      <c r="L118" s="67"/>
    </row>
    <row r="119" spans="1:12">
      <c r="A119" s="138"/>
      <c r="B119" s="125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апр.23!K119+май.23!H119-май.23!G119</f>
        <v>0</v>
      </c>
      <c r="L119" s="67"/>
    </row>
    <row r="120" spans="1:12">
      <c r="A120" s="22"/>
      <c r="B120" s="125">
        <v>116</v>
      </c>
      <c r="C120" s="69">
        <v>119004</v>
      </c>
      <c r="D120" s="69">
        <v>119285</v>
      </c>
      <c r="E120" s="70">
        <f t="shared" si="2"/>
        <v>281</v>
      </c>
      <c r="F120" s="112">
        <v>4.71</v>
      </c>
      <c r="G120" s="17">
        <f t="shared" si="3"/>
        <v>1323.51</v>
      </c>
      <c r="H120" s="70">
        <v>10000</v>
      </c>
      <c r="I120" s="168">
        <v>706547</v>
      </c>
      <c r="J120" s="75">
        <v>45068</v>
      </c>
      <c r="K120" s="17">
        <f>апр.23!K120+май.23!H120-май.23!G120</f>
        <v>5281.65</v>
      </c>
      <c r="L120" s="67">
        <v>14954132</v>
      </c>
    </row>
    <row r="121" spans="1:12">
      <c r="A121" s="138"/>
      <c r="B121" s="125">
        <v>117</v>
      </c>
      <c r="C121" s="69">
        <v>37284</v>
      </c>
      <c r="D121" s="69">
        <v>37743</v>
      </c>
      <c r="E121" s="70">
        <f t="shared" si="2"/>
        <v>459</v>
      </c>
      <c r="F121" s="70">
        <v>6.73</v>
      </c>
      <c r="G121" s="17">
        <f t="shared" si="3"/>
        <v>3089.07</v>
      </c>
      <c r="H121" s="70">
        <v>74000</v>
      </c>
      <c r="I121" s="168">
        <v>723564</v>
      </c>
      <c r="J121" s="75">
        <v>45069</v>
      </c>
      <c r="K121" s="70">
        <f>апр.23!K121+май.23!H121-май.23!G121</f>
        <v>52046.74</v>
      </c>
      <c r="L121" s="67"/>
    </row>
    <row r="122" spans="1:12">
      <c r="A122" s="138"/>
      <c r="B122" s="125">
        <v>118</v>
      </c>
      <c r="C122" s="69">
        <v>23997</v>
      </c>
      <c r="D122" s="69">
        <v>24497</v>
      </c>
      <c r="E122" s="70">
        <f t="shared" si="2"/>
        <v>500</v>
      </c>
      <c r="F122" s="70">
        <v>6.73</v>
      </c>
      <c r="G122" s="17">
        <f t="shared" si="3"/>
        <v>3365</v>
      </c>
      <c r="H122" s="70"/>
      <c r="I122" s="168"/>
      <c r="J122" s="75"/>
      <c r="K122" s="17">
        <f>апр.23!K122+май.23!H122-май.23!G122</f>
        <v>-11987.690000000002</v>
      </c>
      <c r="L122" s="67"/>
    </row>
    <row r="123" spans="1:12">
      <c r="A123" s="138"/>
      <c r="B123" s="125">
        <v>120</v>
      </c>
      <c r="C123" s="69">
        <v>983</v>
      </c>
      <c r="D123" s="69">
        <v>1307</v>
      </c>
      <c r="E123" s="70">
        <f t="shared" si="2"/>
        <v>324</v>
      </c>
      <c r="F123" s="70">
        <v>6.73</v>
      </c>
      <c r="G123" s="17">
        <f t="shared" si="3"/>
        <v>2180.52</v>
      </c>
      <c r="H123" s="70"/>
      <c r="I123" s="168"/>
      <c r="J123" s="75"/>
      <c r="K123" s="17">
        <f>апр.23!K123+май.23!H123-май.23!G123</f>
        <v>-3883.21</v>
      </c>
      <c r="L123" s="67"/>
    </row>
    <row r="124" spans="1:12">
      <c r="A124" s="138"/>
      <c r="B124" s="125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70">
        <f>апр.23!K124+май.23!H124-май.23!G124</f>
        <v>0</v>
      </c>
      <c r="L124" s="67"/>
    </row>
    <row r="125" spans="1:12">
      <c r="A125" s="138"/>
      <c r="B125" s="125">
        <v>122</v>
      </c>
      <c r="C125" s="69">
        <v>1</v>
      </c>
      <c r="D125" s="69">
        <v>684</v>
      </c>
      <c r="E125" s="70">
        <f t="shared" si="2"/>
        <v>683</v>
      </c>
      <c r="F125" s="70">
        <v>6.73</v>
      </c>
      <c r="G125" s="17">
        <f t="shared" si="3"/>
        <v>4596.59</v>
      </c>
      <c r="H125" s="70"/>
      <c r="I125" s="168"/>
      <c r="J125" s="75"/>
      <c r="K125" s="17">
        <f>апр.23!K125+май.23!H125-май.23!G125</f>
        <v>-4596.59</v>
      </c>
      <c r="L125" s="67"/>
    </row>
    <row r="126" spans="1:12">
      <c r="A126" s="138"/>
      <c r="B126" s="125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апр.23!K126+май.23!H126-май.23!G126</f>
        <v>0</v>
      </c>
      <c r="L126" s="67"/>
    </row>
    <row r="127" spans="1:12">
      <c r="A127" s="138"/>
      <c r="B127" s="125">
        <v>124</v>
      </c>
      <c r="C127" s="69"/>
      <c r="D127" s="69"/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17">
        <f>апр.23!K127+май.23!H127-май.23!G127</f>
        <v>0</v>
      </c>
      <c r="L127" s="67"/>
    </row>
    <row r="128" spans="1:12">
      <c r="A128" s="25"/>
      <c r="B128" s="125">
        <v>125</v>
      </c>
      <c r="C128" s="69">
        <v>901</v>
      </c>
      <c r="D128" s="69">
        <v>901</v>
      </c>
      <c r="E128" s="70">
        <f t="shared" si="2"/>
        <v>0</v>
      </c>
      <c r="F128" s="70">
        <v>6.73</v>
      </c>
      <c r="G128" s="17">
        <f t="shared" si="3"/>
        <v>0</v>
      </c>
      <c r="H128" s="70"/>
      <c r="I128" s="168"/>
      <c r="J128" s="75"/>
      <c r="K128" s="70">
        <f>апр.23!K128+май.23!H128-май.23!G128</f>
        <v>0</v>
      </c>
      <c r="L128" s="67"/>
    </row>
    <row r="129" spans="1:12">
      <c r="A129" s="138"/>
      <c r="B129" s="125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апр.23!K129+май.23!H129-май.23!G129</f>
        <v>0</v>
      </c>
      <c r="L129" s="67"/>
    </row>
    <row r="130" spans="1:12" s="64" customFormat="1">
      <c r="A130" s="165"/>
      <c r="B130" s="164" t="s">
        <v>30</v>
      </c>
      <c r="C130" s="69">
        <v>16634</v>
      </c>
      <c r="D130" s="69">
        <v>17028</v>
      </c>
      <c r="E130" s="70">
        <f t="shared" si="2"/>
        <v>394</v>
      </c>
      <c r="F130" s="112">
        <v>4.71</v>
      </c>
      <c r="G130" s="70">
        <f t="shared" si="3"/>
        <v>1855.74</v>
      </c>
      <c r="H130" s="70">
        <v>5000</v>
      </c>
      <c r="I130" s="168">
        <v>964447</v>
      </c>
      <c r="J130" s="75">
        <v>45056</v>
      </c>
      <c r="K130" s="70">
        <f>апр.23!K131+май.23!H130-май.23!G130</f>
        <v>5864.1900000000005</v>
      </c>
      <c r="L130" s="67"/>
    </row>
    <row r="131" spans="1:12">
      <c r="A131" s="138"/>
      <c r="B131" s="125" t="s">
        <v>23</v>
      </c>
      <c r="C131" s="69">
        <v>7714</v>
      </c>
      <c r="D131" s="69">
        <v>8060</v>
      </c>
      <c r="E131" s="70">
        <f t="shared" si="2"/>
        <v>346</v>
      </c>
      <c r="F131" s="112">
        <v>4.71</v>
      </c>
      <c r="G131" s="17">
        <f t="shared" si="3"/>
        <v>1629.66</v>
      </c>
      <c r="H131" s="70"/>
      <c r="I131" s="168"/>
      <c r="J131" s="75"/>
      <c r="K131" s="70">
        <f>апр.23!K131+май.23!H131-май.23!G131</f>
        <v>1090.2699999999998</v>
      </c>
      <c r="L131" s="67"/>
    </row>
    <row r="132" spans="1:12">
      <c r="A132" s="138"/>
      <c r="B132" s="125">
        <v>129</v>
      </c>
      <c r="C132" s="69">
        <v>5660</v>
      </c>
      <c r="D132" s="69">
        <v>5660</v>
      </c>
      <c r="E132" s="70">
        <f t="shared" si="2"/>
        <v>0</v>
      </c>
      <c r="F132" s="70">
        <v>6.73</v>
      </c>
      <c r="G132" s="17">
        <f t="shared" si="3"/>
        <v>0</v>
      </c>
      <c r="H132" s="70">
        <v>6000</v>
      </c>
      <c r="I132" s="168">
        <v>177589</v>
      </c>
      <c r="J132" s="75">
        <v>45049</v>
      </c>
      <c r="K132" s="70">
        <f>апр.23!K132+май.23!H132-май.23!G132</f>
        <v>6000</v>
      </c>
      <c r="L132" s="67"/>
    </row>
    <row r="133" spans="1:12">
      <c r="A133" s="138"/>
      <c r="B133" s="125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апр.23!K133+май.23!H133-май.23!G133</f>
        <v>0</v>
      </c>
      <c r="L133" s="67"/>
    </row>
    <row r="134" spans="1:12">
      <c r="A134" s="138"/>
      <c r="B134" s="128">
        <v>131</v>
      </c>
      <c r="C134" s="69"/>
      <c r="D134" s="69"/>
      <c r="E134" s="70">
        <f t="shared" si="2"/>
        <v>0</v>
      </c>
      <c r="F134" s="70">
        <v>6.73</v>
      </c>
      <c r="G134" s="70">
        <f t="shared" si="3"/>
        <v>0</v>
      </c>
      <c r="H134" s="70"/>
      <c r="I134" s="168"/>
      <c r="J134" s="75"/>
      <c r="K134" s="17">
        <f>апр.23!K134+май.23!H134-май.23!G134</f>
        <v>0</v>
      </c>
      <c r="L134" s="67"/>
    </row>
    <row r="135" spans="1:12">
      <c r="A135" s="138"/>
      <c r="B135" s="125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70">
        <f>апр.23!K135+май.23!H135-май.23!G135</f>
        <v>0</v>
      </c>
      <c r="L135" s="67"/>
    </row>
    <row r="136" spans="1:12">
      <c r="A136" s="138"/>
      <c r="B136" s="125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70">
        <f>апр.23!K136+май.23!H136-май.23!G136</f>
        <v>0</v>
      </c>
      <c r="L136" s="67"/>
    </row>
    <row r="137" spans="1:12">
      <c r="A137" s="138"/>
      <c r="B137" s="125">
        <v>134</v>
      </c>
      <c r="C137" s="69"/>
      <c r="D137" s="69"/>
      <c r="E137" s="70">
        <f t="shared" si="2"/>
        <v>0</v>
      </c>
      <c r="F137" s="70">
        <v>6.73</v>
      </c>
      <c r="G137" s="17">
        <f t="shared" si="3"/>
        <v>0</v>
      </c>
      <c r="H137" s="70"/>
      <c r="I137" s="168"/>
      <c r="J137" s="75"/>
      <c r="K137" s="17">
        <f>апр.23!K137+май.23!H137-май.23!G137</f>
        <v>0</v>
      </c>
      <c r="L137" s="67"/>
    </row>
    <row r="138" spans="1:12">
      <c r="A138" s="138"/>
      <c r="B138" s="128">
        <v>135</v>
      </c>
      <c r="C138" s="69">
        <v>42129</v>
      </c>
      <c r="D138" s="69">
        <v>42800</v>
      </c>
      <c r="E138" s="70">
        <f t="shared" si="2"/>
        <v>671</v>
      </c>
      <c r="F138" s="112">
        <v>4.71</v>
      </c>
      <c r="G138" s="70">
        <f t="shared" si="3"/>
        <v>3160.41</v>
      </c>
      <c r="H138" s="70">
        <v>5000</v>
      </c>
      <c r="I138" s="168">
        <v>451733</v>
      </c>
      <c r="J138" s="75">
        <v>45068</v>
      </c>
      <c r="K138" s="17">
        <f>апр.23!K138+май.23!H138-май.23!G138</f>
        <v>4087.3300000000008</v>
      </c>
      <c r="L138" s="67"/>
    </row>
    <row r="139" spans="1:12">
      <c r="A139" s="138"/>
      <c r="B139" s="125">
        <v>136</v>
      </c>
      <c r="C139" s="69"/>
      <c r="D139" s="69"/>
      <c r="E139" s="70">
        <f t="shared" si="2"/>
        <v>0</v>
      </c>
      <c r="F139" s="70">
        <v>6.73</v>
      </c>
      <c r="G139" s="17">
        <f t="shared" si="3"/>
        <v>0</v>
      </c>
      <c r="H139" s="70"/>
      <c r="I139" s="168"/>
      <c r="J139" s="75"/>
      <c r="K139" s="17">
        <f>апр.23!K139+май.23!H139-май.23!G139</f>
        <v>0</v>
      </c>
      <c r="L139" s="67"/>
    </row>
    <row r="140" spans="1:12">
      <c r="A140" s="138"/>
      <c r="B140" s="125">
        <v>137</v>
      </c>
      <c r="C140" s="69">
        <v>1001</v>
      </c>
      <c r="D140" s="69">
        <v>1084</v>
      </c>
      <c r="E140" s="70">
        <f t="shared" si="2"/>
        <v>83</v>
      </c>
      <c r="F140" s="70">
        <v>6.73</v>
      </c>
      <c r="G140" s="17">
        <f t="shared" si="3"/>
        <v>558.59</v>
      </c>
      <c r="H140" s="70">
        <v>500</v>
      </c>
      <c r="I140" s="168">
        <v>180544</v>
      </c>
      <c r="J140" s="75">
        <v>45061</v>
      </c>
      <c r="K140" s="70">
        <f>апр.23!K140+май.23!H140-май.23!G140</f>
        <v>-199.92000000000007</v>
      </c>
      <c r="L140" s="67"/>
    </row>
    <row r="141" spans="1:12">
      <c r="A141" s="22"/>
      <c r="B141" s="125">
        <v>138</v>
      </c>
      <c r="C141" s="69">
        <v>47233</v>
      </c>
      <c r="D141" s="69">
        <v>47708</v>
      </c>
      <c r="E141" s="70">
        <f t="shared" si="2"/>
        <v>475</v>
      </c>
      <c r="F141" s="112">
        <v>4.71</v>
      </c>
      <c r="G141" s="17">
        <f t="shared" si="3"/>
        <v>2237.25</v>
      </c>
      <c r="H141" s="70"/>
      <c r="I141" s="168"/>
      <c r="J141" s="75"/>
      <c r="K141" s="17">
        <f>апр.23!K141+май.23!H141-май.23!G141</f>
        <v>12702.86</v>
      </c>
      <c r="L141" s="67">
        <v>14957047</v>
      </c>
    </row>
    <row r="142" spans="1:12">
      <c r="A142" s="22"/>
      <c r="B142" s="125">
        <v>139</v>
      </c>
      <c r="C142" s="69"/>
      <c r="D142" s="69"/>
      <c r="E142" s="70">
        <f t="shared" ref="E142:E205" si="4">D142-C142</f>
        <v>0</v>
      </c>
      <c r="F142" s="70">
        <v>6.73</v>
      </c>
      <c r="G142" s="17">
        <f t="shared" ref="G142:G205" si="5">F142*E142</f>
        <v>0</v>
      </c>
      <c r="H142" s="70"/>
      <c r="I142" s="168"/>
      <c r="J142" s="75"/>
      <c r="K142" s="17">
        <f>апр.23!K142+май.23!H142-май.23!G142</f>
        <v>0</v>
      </c>
      <c r="L142" s="67"/>
    </row>
    <row r="143" spans="1:12">
      <c r="A143" s="138"/>
      <c r="B143" s="125">
        <v>140</v>
      </c>
      <c r="C143" s="69">
        <v>4365</v>
      </c>
      <c r="D143" s="69">
        <v>4365</v>
      </c>
      <c r="E143" s="70">
        <f t="shared" si="4"/>
        <v>0</v>
      </c>
      <c r="F143" s="112">
        <v>4.71</v>
      </c>
      <c r="G143" s="17">
        <f t="shared" si="5"/>
        <v>0</v>
      </c>
      <c r="H143" s="70"/>
      <c r="I143" s="168"/>
      <c r="J143" s="75"/>
      <c r="K143" s="70">
        <f>апр.23!K143+май.23!H143-май.23!G143</f>
        <v>0</v>
      </c>
      <c r="L143" s="67"/>
    </row>
    <row r="144" spans="1:12">
      <c r="A144" s="138"/>
      <c r="B144" s="125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17">
        <f>апр.23!K144+май.23!H144-май.23!G144</f>
        <v>-935.47</v>
      </c>
      <c r="L144" s="67"/>
    </row>
    <row r="145" spans="1:12">
      <c r="A145" s="138"/>
      <c r="B145" s="125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70">
        <f>апр.23!K145+май.23!H145-май.23!G145</f>
        <v>0</v>
      </c>
      <c r="L145" s="67"/>
    </row>
    <row r="146" spans="1:12">
      <c r="A146" s="138"/>
      <c r="B146" s="125">
        <v>143</v>
      </c>
      <c r="C146" s="69">
        <v>5710</v>
      </c>
      <c r="D146" s="69">
        <v>5856</v>
      </c>
      <c r="E146" s="70">
        <f t="shared" si="4"/>
        <v>146</v>
      </c>
      <c r="F146" s="112">
        <v>4.71</v>
      </c>
      <c r="G146" s="17">
        <f t="shared" si="5"/>
        <v>687.66</v>
      </c>
      <c r="H146" s="70"/>
      <c r="I146" s="168"/>
      <c r="J146" s="75"/>
      <c r="K146" s="17">
        <f>апр.23!K146+май.23!H146-май.23!G146</f>
        <v>-1266.99</v>
      </c>
      <c r="L146" s="67"/>
    </row>
    <row r="147" spans="1:12">
      <c r="A147" s="138"/>
      <c r="B147" s="125">
        <v>144</v>
      </c>
      <c r="C147" s="69">
        <v>3346</v>
      </c>
      <c r="D147" s="69">
        <v>3626</v>
      </c>
      <c r="E147" s="70">
        <f t="shared" si="4"/>
        <v>280</v>
      </c>
      <c r="F147" s="70">
        <v>6.73</v>
      </c>
      <c r="G147" s="17">
        <f t="shared" si="5"/>
        <v>1884.4</v>
      </c>
      <c r="H147" s="70"/>
      <c r="I147" s="168"/>
      <c r="J147" s="75"/>
      <c r="K147" s="17">
        <f>апр.23!K147+май.23!H147-май.23!G147</f>
        <v>-2745.84</v>
      </c>
      <c r="L147" s="67"/>
    </row>
    <row r="148" spans="1:12">
      <c r="A148" s="138"/>
      <c r="B148" s="125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70">
        <f>апр.23!K148+май.23!H148-май.23!G148</f>
        <v>0</v>
      </c>
      <c r="L148" s="67"/>
    </row>
    <row r="149" spans="1:12">
      <c r="A149" s="138"/>
      <c r="B149" s="125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17">
        <f>апр.23!K149+май.23!H149-май.23!G149</f>
        <v>0</v>
      </c>
      <c r="L149" s="67"/>
    </row>
    <row r="150" spans="1:12">
      <c r="A150" s="138"/>
      <c r="B150" s="125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17">
        <f>апр.23!K150+май.23!H150-май.23!G150</f>
        <v>0</v>
      </c>
      <c r="L150" s="67"/>
    </row>
    <row r="151" spans="1:12">
      <c r="A151" s="138"/>
      <c r="B151" s="147" t="s">
        <v>32</v>
      </c>
      <c r="C151" s="69">
        <v>22442</v>
      </c>
      <c r="D151" s="69">
        <v>22486</v>
      </c>
      <c r="E151" s="70">
        <f t="shared" si="4"/>
        <v>44</v>
      </c>
      <c r="F151" s="70">
        <v>6.73</v>
      </c>
      <c r="G151" s="17">
        <f t="shared" si="5"/>
        <v>296.12</v>
      </c>
      <c r="H151" s="70"/>
      <c r="I151" s="168"/>
      <c r="J151" s="75"/>
      <c r="K151" s="17">
        <f>апр.23!K151+май.23!H151-май.23!G151</f>
        <v>12569.279999999999</v>
      </c>
      <c r="L151" s="67"/>
    </row>
    <row r="152" spans="1:12">
      <c r="A152" s="138"/>
      <c r="B152" s="125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17">
        <f>апр.23!K152+май.23!H152-май.23!G152</f>
        <v>0</v>
      </c>
      <c r="L152" s="67"/>
    </row>
    <row r="153" spans="1:12">
      <c r="A153" s="138"/>
      <c r="B153" s="125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17">
        <f>апр.23!K153+май.23!H153-май.23!G153</f>
        <v>0</v>
      </c>
      <c r="L153" s="67"/>
    </row>
    <row r="154" spans="1:12">
      <c r="A154" s="26"/>
      <c r="B154" s="125">
        <v>151</v>
      </c>
      <c r="C154" s="69">
        <v>5</v>
      </c>
      <c r="D154" s="69">
        <v>53</v>
      </c>
      <c r="E154" s="70">
        <f t="shared" si="4"/>
        <v>48</v>
      </c>
      <c r="F154" s="70">
        <v>6.73</v>
      </c>
      <c r="G154" s="17">
        <f t="shared" si="5"/>
        <v>323.04000000000002</v>
      </c>
      <c r="H154" s="70"/>
      <c r="I154" s="168"/>
      <c r="J154" s="75"/>
      <c r="K154" s="17">
        <f>апр.23!K154+май.23!H154-май.23!G154</f>
        <v>-323.04000000000002</v>
      </c>
      <c r="L154" s="67"/>
    </row>
    <row r="155" spans="1:12">
      <c r="A155" s="138"/>
      <c r="B155" s="125">
        <v>152</v>
      </c>
      <c r="C155" s="69">
        <v>531</v>
      </c>
      <c r="D155" s="69">
        <v>874</v>
      </c>
      <c r="E155" s="70">
        <f t="shared" si="4"/>
        <v>343</v>
      </c>
      <c r="F155" s="70">
        <v>6.73</v>
      </c>
      <c r="G155" s="17">
        <f t="shared" si="5"/>
        <v>2308.3900000000003</v>
      </c>
      <c r="H155" s="70"/>
      <c r="I155" s="168"/>
      <c r="J155" s="75"/>
      <c r="K155" s="17">
        <f>апр.23!K155+май.23!H155-май.23!G155</f>
        <v>-3459.2200000000003</v>
      </c>
      <c r="L155" s="67"/>
    </row>
    <row r="156" spans="1:12">
      <c r="A156" s="138"/>
      <c r="B156" s="125">
        <v>153</v>
      </c>
      <c r="C156" s="69">
        <v>11613</v>
      </c>
      <c r="D156" s="69">
        <v>11682</v>
      </c>
      <c r="E156" s="70">
        <f t="shared" si="4"/>
        <v>69</v>
      </c>
      <c r="F156" s="70">
        <v>6.73</v>
      </c>
      <c r="G156" s="17">
        <f t="shared" si="5"/>
        <v>464.37</v>
      </c>
      <c r="H156" s="70"/>
      <c r="I156" s="168"/>
      <c r="J156" s="75"/>
      <c r="K156" s="17">
        <f>апр.23!K156+май.23!H156-май.23!G156</f>
        <v>23862.65</v>
      </c>
      <c r="L156" s="67"/>
    </row>
    <row r="157" spans="1:12">
      <c r="A157" s="138"/>
      <c r="B157" s="125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70">
        <f>апр.23!K157+май.23!H157-май.23!G157</f>
        <v>0</v>
      </c>
      <c r="L157" s="67"/>
    </row>
    <row r="158" spans="1:12">
      <c r="A158" s="138"/>
      <c r="B158" s="125">
        <v>155</v>
      </c>
      <c r="C158" s="69">
        <v>1342</v>
      </c>
      <c r="D158" s="69">
        <v>1342</v>
      </c>
      <c r="E158" s="70">
        <f t="shared" si="4"/>
        <v>0</v>
      </c>
      <c r="F158" s="70">
        <v>6.73</v>
      </c>
      <c r="G158" s="17">
        <f t="shared" si="5"/>
        <v>0</v>
      </c>
      <c r="H158" s="70"/>
      <c r="I158" s="168"/>
      <c r="J158" s="75"/>
      <c r="K158" s="17">
        <f>апр.23!K158+май.23!H158-май.23!G158</f>
        <v>0</v>
      </c>
      <c r="L158" s="67"/>
    </row>
    <row r="159" spans="1:12">
      <c r="A159" s="138"/>
      <c r="B159" s="125">
        <v>156</v>
      </c>
      <c r="C159" s="69">
        <v>23729</v>
      </c>
      <c r="D159" s="69">
        <v>24540</v>
      </c>
      <c r="E159" s="70">
        <f t="shared" si="4"/>
        <v>811</v>
      </c>
      <c r="F159" s="112">
        <v>4.71</v>
      </c>
      <c r="G159" s="17">
        <f t="shared" si="5"/>
        <v>3819.81</v>
      </c>
      <c r="H159" s="70">
        <v>10000</v>
      </c>
      <c r="I159" s="168">
        <v>693477</v>
      </c>
      <c r="J159" s="75">
        <v>45062</v>
      </c>
      <c r="K159" s="17">
        <f>апр.23!K159+май.23!H159-май.23!G159</f>
        <v>-1608.5399999999995</v>
      </c>
      <c r="L159" s="67"/>
    </row>
    <row r="160" spans="1:12">
      <c r="A160" s="138"/>
      <c r="B160" s="125">
        <v>157</v>
      </c>
      <c r="C160" s="69">
        <v>6801</v>
      </c>
      <c r="D160" s="69">
        <v>6932</v>
      </c>
      <c r="E160" s="70">
        <f t="shared" si="4"/>
        <v>131</v>
      </c>
      <c r="F160" s="112">
        <v>4.71</v>
      </c>
      <c r="G160" s="17">
        <f t="shared" si="5"/>
        <v>617.01</v>
      </c>
      <c r="H160" s="70"/>
      <c r="I160" s="168"/>
      <c r="J160" s="75"/>
      <c r="K160" s="17">
        <f>апр.23!K160+май.23!H160-май.23!G160</f>
        <v>794.24</v>
      </c>
      <c r="L160" s="67"/>
    </row>
    <row r="161" spans="1:12">
      <c r="A161" s="138"/>
      <c r="B161" s="125">
        <v>158</v>
      </c>
      <c r="C161" s="69">
        <v>47</v>
      </c>
      <c r="D161" s="69">
        <v>74</v>
      </c>
      <c r="E161" s="70">
        <f t="shared" si="4"/>
        <v>27</v>
      </c>
      <c r="F161" s="70">
        <v>6.73</v>
      </c>
      <c r="G161" s="17">
        <f t="shared" si="5"/>
        <v>181.71</v>
      </c>
      <c r="H161" s="70"/>
      <c r="I161" s="168"/>
      <c r="J161" s="75"/>
      <c r="K161" s="17">
        <f>апр.23!K161+май.23!H161-май.23!G161</f>
        <v>-188.44</v>
      </c>
      <c r="L161" s="67"/>
    </row>
    <row r="162" spans="1:12">
      <c r="A162" s="138"/>
      <c r="B162" s="125">
        <v>159</v>
      </c>
      <c r="C162" s="69">
        <v>392</v>
      </c>
      <c r="D162" s="69">
        <v>392</v>
      </c>
      <c r="E162" s="70">
        <f t="shared" si="4"/>
        <v>0</v>
      </c>
      <c r="F162" s="70">
        <v>6.73</v>
      </c>
      <c r="G162" s="17">
        <f t="shared" si="5"/>
        <v>0</v>
      </c>
      <c r="H162" s="70"/>
      <c r="I162" s="168"/>
      <c r="J162" s="75"/>
      <c r="K162" s="70">
        <f>апр.23!K162+май.23!H162-май.23!G162</f>
        <v>1486.54</v>
      </c>
      <c r="L162" s="67"/>
    </row>
    <row r="163" spans="1:12">
      <c r="A163" s="138"/>
      <c r="B163" s="125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17">
        <f t="shared" si="5"/>
        <v>0</v>
      </c>
      <c r="H163" s="70"/>
      <c r="I163" s="168"/>
      <c r="J163" s="75"/>
      <c r="K163" s="17">
        <f>апр.23!K163+май.23!H163-май.23!G163</f>
        <v>-1352.73</v>
      </c>
      <c r="L163" s="67"/>
    </row>
    <row r="164" spans="1:12">
      <c r="A164" s="107"/>
      <c r="B164" s="125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17">
        <f>апр.23!K164+май.23!H164-май.23!G164</f>
        <v>0</v>
      </c>
      <c r="L164" s="67"/>
    </row>
    <row r="165" spans="1:12">
      <c r="A165" s="138"/>
      <c r="B165" s="125">
        <v>162</v>
      </c>
      <c r="C165" s="69">
        <v>3715</v>
      </c>
      <c r="D165" s="69">
        <v>3885</v>
      </c>
      <c r="E165" s="70">
        <f t="shared" si="4"/>
        <v>170</v>
      </c>
      <c r="F165" s="70">
        <v>6.73</v>
      </c>
      <c r="G165" s="17">
        <f t="shared" si="5"/>
        <v>1144.1000000000001</v>
      </c>
      <c r="H165" s="70"/>
      <c r="I165" s="168"/>
      <c r="J165" s="75"/>
      <c r="K165" s="17">
        <f>апр.23!K165+май.23!H165-май.23!G165</f>
        <v>-1231.5900000000001</v>
      </c>
      <c r="L165" s="67"/>
    </row>
    <row r="166" spans="1:12">
      <c r="A166" s="138"/>
      <c r="B166" s="148" t="s">
        <v>33</v>
      </c>
      <c r="C166" s="69">
        <v>37844</v>
      </c>
      <c r="D166" s="69">
        <v>39228</v>
      </c>
      <c r="E166" s="70">
        <f t="shared" si="4"/>
        <v>1384</v>
      </c>
      <c r="F166" s="112">
        <v>4.71</v>
      </c>
      <c r="G166" s="17">
        <f t="shared" si="5"/>
        <v>6518.64</v>
      </c>
      <c r="H166" s="70"/>
      <c r="I166" s="168"/>
      <c r="J166" s="75"/>
      <c r="K166" s="17">
        <f>апр.23!K166+май.23!H166-май.23!G166</f>
        <v>11494.329999999994</v>
      </c>
      <c r="L166" s="67"/>
    </row>
    <row r="167" spans="1:12">
      <c r="A167" s="138"/>
      <c r="B167" s="125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17">
        <f>апр.23!K167+май.23!H167-май.23!G167</f>
        <v>0</v>
      </c>
      <c r="L167" s="67"/>
    </row>
    <row r="168" spans="1:12">
      <c r="A168" s="138"/>
      <c r="B168" s="125">
        <v>165</v>
      </c>
      <c r="C168" s="69">
        <v>30570</v>
      </c>
      <c r="D168" s="69">
        <v>30871</v>
      </c>
      <c r="E168" s="70">
        <f t="shared" si="4"/>
        <v>301</v>
      </c>
      <c r="F168" s="70">
        <v>6.73</v>
      </c>
      <c r="G168" s="17">
        <f t="shared" si="5"/>
        <v>2025.73</v>
      </c>
      <c r="H168" s="70"/>
      <c r="I168" s="168"/>
      <c r="J168" s="75"/>
      <c r="K168" s="17">
        <f>апр.23!K168+май.23!H168-май.23!G168</f>
        <v>-25957.61</v>
      </c>
      <c r="L168" s="67"/>
    </row>
    <row r="169" spans="1:12">
      <c r="A169" s="138"/>
      <c r="B169" s="125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17">
        <f>апр.23!K169+май.23!H169-май.23!G169</f>
        <v>0</v>
      </c>
      <c r="L169" s="67"/>
    </row>
    <row r="170" spans="1:12">
      <c r="A170" s="138"/>
      <c r="B170" s="128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17">
        <f>апр.23!K170+май.23!H170-май.23!G170</f>
        <v>0</v>
      </c>
      <c r="L170" s="67"/>
    </row>
    <row r="171" spans="1:12">
      <c r="A171" s="138"/>
      <c r="B171" s="125">
        <v>168</v>
      </c>
      <c r="C171" s="69">
        <v>13381</v>
      </c>
      <c r="D171" s="69">
        <v>14098</v>
      </c>
      <c r="E171" s="70">
        <f t="shared" si="4"/>
        <v>717</v>
      </c>
      <c r="F171" s="70">
        <v>6.73</v>
      </c>
      <c r="G171" s="17">
        <f t="shared" si="5"/>
        <v>4825.41</v>
      </c>
      <c r="H171" s="70"/>
      <c r="I171" s="168"/>
      <c r="J171" s="75"/>
      <c r="K171" s="17">
        <f>апр.23!K171+май.23!H171-май.23!G171</f>
        <v>-11.069999999999709</v>
      </c>
      <c r="L171" s="67"/>
    </row>
    <row r="172" spans="1:12">
      <c r="A172" s="138"/>
      <c r="B172" s="125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70">
        <f>апр.23!K172+май.23!H172-май.23!G172</f>
        <v>0</v>
      </c>
      <c r="L172" s="67"/>
    </row>
    <row r="173" spans="1:12">
      <c r="A173" s="138"/>
      <c r="B173" s="125">
        <v>170</v>
      </c>
      <c r="C173" s="69">
        <v>2233</v>
      </c>
      <c r="D173" s="69">
        <v>2256</v>
      </c>
      <c r="E173" s="70">
        <f t="shared" si="4"/>
        <v>23</v>
      </c>
      <c r="F173" s="70">
        <v>6.73</v>
      </c>
      <c r="G173" s="17">
        <f t="shared" si="5"/>
        <v>154.79000000000002</v>
      </c>
      <c r="H173" s="70"/>
      <c r="I173" s="168"/>
      <c r="J173" s="75"/>
      <c r="K173" s="17">
        <f>апр.23!K173+май.23!H173-май.23!G173</f>
        <v>-154.79000000000002</v>
      </c>
      <c r="L173" s="67"/>
    </row>
    <row r="174" spans="1:12">
      <c r="A174" s="138"/>
      <c r="B174" s="125">
        <v>171</v>
      </c>
      <c r="C174" s="69">
        <v>17328</v>
      </c>
      <c r="D174" s="69">
        <v>17966</v>
      </c>
      <c r="E174" s="70">
        <f t="shared" si="4"/>
        <v>638</v>
      </c>
      <c r="F174" s="70">
        <v>6.73</v>
      </c>
      <c r="G174" s="17">
        <f t="shared" si="5"/>
        <v>4293.7400000000007</v>
      </c>
      <c r="H174" s="70"/>
      <c r="I174" s="168"/>
      <c r="J174" s="75"/>
      <c r="K174" s="17">
        <f>апр.23!K174+май.23!H174-май.23!G174</f>
        <v>-5262.8600000000006</v>
      </c>
      <c r="L174" s="67"/>
    </row>
    <row r="175" spans="1:12">
      <c r="A175" s="138"/>
      <c r="B175" s="128">
        <v>172</v>
      </c>
      <c r="C175" s="69">
        <v>45017</v>
      </c>
      <c r="D175" s="69">
        <v>46101</v>
      </c>
      <c r="E175" s="70">
        <f t="shared" si="4"/>
        <v>1084</v>
      </c>
      <c r="F175" s="70">
        <v>6.73</v>
      </c>
      <c r="G175" s="17">
        <f t="shared" si="5"/>
        <v>7295.3200000000006</v>
      </c>
      <c r="H175" s="70"/>
      <c r="I175" s="168"/>
      <c r="J175" s="75"/>
      <c r="K175" s="17">
        <f>апр.23!K175+май.23!H175-май.23!G175</f>
        <v>29153.29</v>
      </c>
      <c r="L175" s="67"/>
    </row>
    <row r="176" spans="1:12">
      <c r="A176" s="138"/>
      <c r="B176" s="125">
        <v>173</v>
      </c>
      <c r="C176" s="69">
        <v>115478</v>
      </c>
      <c r="D176" s="69">
        <v>116350</v>
      </c>
      <c r="E176" s="70">
        <f t="shared" si="4"/>
        <v>872</v>
      </c>
      <c r="F176" s="112">
        <v>4.71</v>
      </c>
      <c r="G176" s="17">
        <f t="shared" si="5"/>
        <v>4107.12</v>
      </c>
      <c r="H176" s="70">
        <v>4500</v>
      </c>
      <c r="I176" s="168">
        <v>561892</v>
      </c>
      <c r="J176" s="75">
        <v>45057</v>
      </c>
      <c r="K176" s="17">
        <f>апр.23!K176+май.23!H176-май.23!G176</f>
        <v>5765.97</v>
      </c>
      <c r="L176" s="67"/>
    </row>
    <row r="177" spans="1:12">
      <c r="A177" s="138"/>
      <c r="B177" s="125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70">
        <f>апр.23!K177+май.23!H177-май.23!G177</f>
        <v>-20.190000000000001</v>
      </c>
      <c r="L177" s="67"/>
    </row>
    <row r="178" spans="1:12">
      <c r="A178" s="138"/>
      <c r="B178" s="125">
        <f>175</f>
        <v>175</v>
      </c>
      <c r="C178" s="69">
        <v>3874</v>
      </c>
      <c r="D178" s="69">
        <v>4064</v>
      </c>
      <c r="E178" s="70">
        <f t="shared" si="4"/>
        <v>190</v>
      </c>
      <c r="F178" s="70">
        <v>6.73</v>
      </c>
      <c r="G178" s="17">
        <f t="shared" si="5"/>
        <v>1278.7</v>
      </c>
      <c r="H178" s="70"/>
      <c r="I178" s="168"/>
      <c r="J178" s="75"/>
      <c r="K178" s="17">
        <f>апр.23!K178+май.23!H178-май.23!G178</f>
        <v>-1278.7</v>
      </c>
      <c r="L178" s="67"/>
    </row>
    <row r="179" spans="1:12">
      <c r="A179" s="138"/>
      <c r="B179" s="125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70">
        <f>апр.23!K179+май.23!H179-май.23!G179</f>
        <v>-20.190000000000001</v>
      </c>
      <c r="L179" s="67"/>
    </row>
    <row r="180" spans="1:12">
      <c r="A180" s="138"/>
      <c r="B180" s="125">
        <v>177</v>
      </c>
      <c r="C180" s="69">
        <v>219</v>
      </c>
      <c r="D180" s="69">
        <v>219</v>
      </c>
      <c r="E180" s="70">
        <f t="shared" si="4"/>
        <v>0</v>
      </c>
      <c r="F180" s="70">
        <v>6.73</v>
      </c>
      <c r="G180" s="17">
        <f t="shared" si="5"/>
        <v>0</v>
      </c>
      <c r="H180" s="70"/>
      <c r="I180" s="168"/>
      <c r="J180" s="75"/>
      <c r="K180" s="17">
        <f>апр.23!K180+май.23!H180-май.23!G180</f>
        <v>16461.580000000002</v>
      </c>
      <c r="L180" s="67"/>
    </row>
    <row r="181" spans="1:12">
      <c r="A181" s="138"/>
      <c r="B181" s="125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70">
        <f>апр.23!K181+май.23!H181-май.23!G181</f>
        <v>0</v>
      </c>
      <c r="L181" s="67"/>
    </row>
    <row r="182" spans="1:12">
      <c r="A182" s="138"/>
      <c r="B182" s="125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17">
        <f>апр.23!K182+май.23!H182-май.23!G182</f>
        <v>0</v>
      </c>
      <c r="L182" s="67"/>
    </row>
    <row r="183" spans="1:12">
      <c r="A183" s="138"/>
      <c r="B183" s="125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17">
        <f>апр.23!K183+май.23!H183-май.23!G183</f>
        <v>0</v>
      </c>
      <c r="L183" s="67"/>
    </row>
    <row r="184" spans="1:12">
      <c r="A184" s="138"/>
      <c r="B184" s="125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70">
        <f>апр.23!K184+май.23!H184-май.23!G184</f>
        <v>0</v>
      </c>
      <c r="L184" s="67"/>
    </row>
    <row r="185" spans="1:12">
      <c r="A185" s="138"/>
      <c r="B185" s="125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17">
        <f>апр.23!K185+май.23!H185-май.23!G185</f>
        <v>0</v>
      </c>
      <c r="L185" s="67"/>
    </row>
    <row r="186" spans="1:12">
      <c r="A186" s="138"/>
      <c r="B186" s="125">
        <v>183</v>
      </c>
      <c r="C186" s="69"/>
      <c r="D186" s="69"/>
      <c r="E186" s="70">
        <f t="shared" si="4"/>
        <v>0</v>
      </c>
      <c r="F186" s="70">
        <v>6.73</v>
      </c>
      <c r="G186" s="17">
        <f t="shared" si="5"/>
        <v>0</v>
      </c>
      <c r="H186" s="70"/>
      <c r="I186" s="168"/>
      <c r="J186" s="75"/>
      <c r="K186" s="70">
        <f>апр.23!K186+май.23!H186-май.23!G186</f>
        <v>0</v>
      </c>
      <c r="L186" s="67"/>
    </row>
    <row r="187" spans="1:12">
      <c r="A187" s="138"/>
      <c r="B187" s="125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17">
        <f>апр.23!K187+май.23!H187-май.23!G187</f>
        <v>0</v>
      </c>
      <c r="L187" s="67"/>
    </row>
    <row r="188" spans="1:12">
      <c r="A188" s="138"/>
      <c r="B188" s="125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17">
        <f>апр.23!K188+май.23!H188-май.23!G188</f>
        <v>0</v>
      </c>
      <c r="L188" s="67"/>
    </row>
    <row r="189" spans="1:12">
      <c r="A189" s="138"/>
      <c r="B189" s="128">
        <v>186</v>
      </c>
      <c r="C189" s="69"/>
      <c r="D189" s="69"/>
      <c r="E189" s="70">
        <f t="shared" si="4"/>
        <v>0</v>
      </c>
      <c r="F189" s="70">
        <v>6.73</v>
      </c>
      <c r="G189" s="70">
        <f t="shared" si="5"/>
        <v>0</v>
      </c>
      <c r="H189" s="70"/>
      <c r="I189" s="168"/>
      <c r="J189" s="75"/>
      <c r="K189" s="70">
        <f>апр.23!K189+май.23!H189-май.23!G189</f>
        <v>0</v>
      </c>
      <c r="L189" s="67"/>
    </row>
    <row r="190" spans="1:12">
      <c r="A190" s="138"/>
      <c r="B190" s="128">
        <v>187</v>
      </c>
      <c r="C190" s="69">
        <v>15983</v>
      </c>
      <c r="D190" s="69">
        <v>16120</v>
      </c>
      <c r="E190" s="70">
        <f t="shared" si="4"/>
        <v>137</v>
      </c>
      <c r="F190" s="70">
        <v>6.73</v>
      </c>
      <c r="G190" s="70">
        <f t="shared" si="5"/>
        <v>922.0100000000001</v>
      </c>
      <c r="H190" s="70"/>
      <c r="I190" s="168"/>
      <c r="J190" s="75"/>
      <c r="K190" s="70">
        <f>апр.23!K190+май.23!H190-май.23!G190</f>
        <v>6144.4900000000007</v>
      </c>
      <c r="L190" s="67"/>
    </row>
    <row r="191" spans="1:12">
      <c r="A191" s="138"/>
      <c r="B191" s="128">
        <v>188</v>
      </c>
      <c r="C191" s="69">
        <v>3809</v>
      </c>
      <c r="D191" s="69">
        <v>3848</v>
      </c>
      <c r="E191" s="70">
        <f t="shared" si="4"/>
        <v>39</v>
      </c>
      <c r="F191" s="70">
        <v>6.73</v>
      </c>
      <c r="G191" s="70">
        <f t="shared" si="5"/>
        <v>262.47000000000003</v>
      </c>
      <c r="H191" s="70"/>
      <c r="I191" s="168"/>
      <c r="J191" s="75"/>
      <c r="K191" s="70">
        <f>апр.23!K191+май.23!H191-май.23!G191</f>
        <v>-4515.8300000000008</v>
      </c>
      <c r="L191" s="67"/>
    </row>
    <row r="192" spans="1:12">
      <c r="A192" s="138"/>
      <c r="B192" s="125">
        <v>189</v>
      </c>
      <c r="C192" s="69">
        <v>3730</v>
      </c>
      <c r="D192" s="69">
        <v>4104</v>
      </c>
      <c r="E192" s="70">
        <f t="shared" si="4"/>
        <v>374</v>
      </c>
      <c r="F192" s="70">
        <v>6.73</v>
      </c>
      <c r="G192" s="17">
        <f t="shared" si="5"/>
        <v>2517.02</v>
      </c>
      <c r="H192" s="70">
        <v>2000</v>
      </c>
      <c r="I192" s="168">
        <v>828963</v>
      </c>
      <c r="J192" s="75">
        <v>45057</v>
      </c>
      <c r="K192" s="17">
        <f>апр.23!K192+май.23!H192-май.23!G192</f>
        <v>-1896.67</v>
      </c>
      <c r="L192" s="67"/>
    </row>
    <row r="193" spans="1:12">
      <c r="A193" s="138"/>
      <c r="B193" s="125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70">
        <f>апр.23!K193+май.23!H193-май.23!G193</f>
        <v>0</v>
      </c>
      <c r="L193" s="67"/>
    </row>
    <row r="194" spans="1:12">
      <c r="A194" s="138"/>
      <c r="B194" s="128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апр.23!K194+май.23!H194-май.23!G194</f>
        <v>0</v>
      </c>
      <c r="L194" s="67"/>
    </row>
    <row r="195" spans="1:12">
      <c r="A195" s="138"/>
      <c r="B195" s="128">
        <v>192</v>
      </c>
      <c r="C195" s="69">
        <v>5227</v>
      </c>
      <c r="D195" s="69">
        <v>5414</v>
      </c>
      <c r="E195" s="70">
        <f t="shared" si="4"/>
        <v>187</v>
      </c>
      <c r="F195" s="70">
        <v>6.73</v>
      </c>
      <c r="G195" s="70">
        <f t="shared" si="5"/>
        <v>1258.51</v>
      </c>
      <c r="H195" s="70"/>
      <c r="I195" s="168"/>
      <c r="J195" s="75"/>
      <c r="K195" s="70">
        <f>апр.23!K195+май.23!H195-май.23!G195</f>
        <v>-1312.35</v>
      </c>
      <c r="L195" s="67"/>
    </row>
    <row r="196" spans="1:12">
      <c r="A196" s="138"/>
      <c r="B196" s="128">
        <v>193</v>
      </c>
      <c r="C196" s="69">
        <v>7450</v>
      </c>
      <c r="D196" s="69">
        <v>7701</v>
      </c>
      <c r="E196" s="70">
        <f t="shared" si="4"/>
        <v>251</v>
      </c>
      <c r="F196" s="70">
        <v>6.73</v>
      </c>
      <c r="G196" s="70">
        <f t="shared" si="5"/>
        <v>1689.23</v>
      </c>
      <c r="H196" s="70">
        <v>1000</v>
      </c>
      <c r="I196" s="168">
        <v>809973</v>
      </c>
      <c r="J196" s="75">
        <v>45782</v>
      </c>
      <c r="K196" s="70">
        <f>апр.23!K196+май.23!H196-май.23!G196</f>
        <v>1400.2399999999998</v>
      </c>
      <c r="L196" s="67"/>
    </row>
    <row r="197" spans="1:12">
      <c r="A197" s="138"/>
      <c r="B197" s="125">
        <v>194</v>
      </c>
      <c r="C197" s="69">
        <v>4810</v>
      </c>
      <c r="D197" s="69">
        <v>5191</v>
      </c>
      <c r="E197" s="70">
        <f t="shared" si="4"/>
        <v>381</v>
      </c>
      <c r="F197" s="70">
        <v>6.73</v>
      </c>
      <c r="G197" s="17">
        <f t="shared" si="5"/>
        <v>2564.13</v>
      </c>
      <c r="H197" s="70"/>
      <c r="I197" s="168"/>
      <c r="J197" s="75"/>
      <c r="K197" s="17">
        <f>апр.23!K197+май.23!H197-май.23!G197</f>
        <v>-4017.8100000000004</v>
      </c>
      <c r="L197" s="67"/>
    </row>
    <row r="198" spans="1:12">
      <c r="A198" s="138"/>
      <c r="B198" s="125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70">
        <f>апр.23!K198+май.23!H198-май.23!G198</f>
        <v>0</v>
      </c>
      <c r="L198" s="67"/>
    </row>
    <row r="199" spans="1:12">
      <c r="A199" s="138"/>
      <c r="B199" s="125">
        <v>196</v>
      </c>
      <c r="C199" s="69">
        <v>276</v>
      </c>
      <c r="D199" s="69">
        <v>289</v>
      </c>
      <c r="E199" s="70">
        <f t="shared" si="4"/>
        <v>13</v>
      </c>
      <c r="F199" s="70">
        <v>6.73</v>
      </c>
      <c r="G199" s="17">
        <f t="shared" si="5"/>
        <v>87.490000000000009</v>
      </c>
      <c r="H199" s="70"/>
      <c r="I199" s="168"/>
      <c r="J199" s="75"/>
      <c r="K199" s="70">
        <f>апр.23!K199+май.23!H199-май.23!G199</f>
        <v>-1911.32</v>
      </c>
      <c r="L199" s="67"/>
    </row>
    <row r="200" spans="1:12">
      <c r="A200" s="138"/>
      <c r="B200" s="125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17">
        <f>апр.23!K200+май.23!H200-май.23!G200</f>
        <v>0</v>
      </c>
      <c r="L200" s="67"/>
    </row>
    <row r="201" spans="1:12">
      <c r="A201" s="138"/>
      <c r="B201" s="125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17">
        <f>апр.23!K201+май.23!H201-май.23!G201</f>
        <v>0</v>
      </c>
      <c r="L201" s="67"/>
    </row>
    <row r="202" spans="1:12">
      <c r="A202" s="138"/>
      <c r="B202" s="128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17">
        <f>апр.23!K202+май.23!H202-май.23!G202</f>
        <v>0</v>
      </c>
      <c r="L202" s="67"/>
    </row>
    <row r="203" spans="1:12">
      <c r="A203" s="138"/>
      <c r="B203" s="125">
        <v>200</v>
      </c>
      <c r="C203" s="69"/>
      <c r="D203" s="69"/>
      <c r="E203" s="70">
        <f t="shared" si="4"/>
        <v>0</v>
      </c>
      <c r="F203" s="70">
        <v>6.73</v>
      </c>
      <c r="G203" s="17">
        <f t="shared" si="5"/>
        <v>0</v>
      </c>
      <c r="H203" s="70"/>
      <c r="I203" s="168"/>
      <c r="J203" s="75"/>
      <c r="K203" s="17">
        <f>апр.23!K203+май.23!H203-май.23!G203</f>
        <v>0</v>
      </c>
      <c r="L203" s="67"/>
    </row>
    <row r="204" spans="1:12">
      <c r="A204" s="138"/>
      <c r="B204" s="125">
        <v>201</v>
      </c>
      <c r="C204" s="69">
        <v>575</v>
      </c>
      <c r="D204" s="69">
        <v>997</v>
      </c>
      <c r="E204" s="70">
        <f t="shared" si="4"/>
        <v>422</v>
      </c>
      <c r="F204" s="112">
        <v>4.71</v>
      </c>
      <c r="G204" s="17">
        <f t="shared" si="5"/>
        <v>1987.62</v>
      </c>
      <c r="H204" s="70"/>
      <c r="I204" s="168"/>
      <c r="J204" s="75"/>
      <c r="K204" s="17">
        <f>апр.23!K204+май.23!H204-май.23!G204</f>
        <v>-4691.16</v>
      </c>
      <c r="L204" s="67"/>
    </row>
    <row r="205" spans="1:12">
      <c r="A205" s="138"/>
      <c r="B205" s="125">
        <v>202</v>
      </c>
      <c r="C205" s="69">
        <v>1054</v>
      </c>
      <c r="D205" s="69">
        <v>1085</v>
      </c>
      <c r="E205" s="70">
        <f t="shared" si="4"/>
        <v>31</v>
      </c>
      <c r="F205" s="70">
        <v>6.73</v>
      </c>
      <c r="G205" s="17">
        <f t="shared" si="5"/>
        <v>208.63000000000002</v>
      </c>
      <c r="H205" s="70"/>
      <c r="I205" s="168"/>
      <c r="J205" s="75"/>
      <c r="K205" s="17">
        <f>апр.23!K205+май.23!H205-май.23!G205</f>
        <v>-309.58000000000004</v>
      </c>
      <c r="L205" s="67"/>
    </row>
    <row r="206" spans="1:12">
      <c r="A206" s="138"/>
      <c r="B206" s="125">
        <v>203</v>
      </c>
      <c r="C206" s="69">
        <v>1088</v>
      </c>
      <c r="D206" s="69">
        <v>1239</v>
      </c>
      <c r="E206" s="70">
        <f t="shared" ref="E206:E269" si="6">D206-C206</f>
        <v>151</v>
      </c>
      <c r="F206" s="70">
        <v>6.73</v>
      </c>
      <c r="G206" s="17">
        <f t="shared" ref="G206:G269" si="7">F206*E206</f>
        <v>1016.23</v>
      </c>
      <c r="H206" s="70"/>
      <c r="I206" s="168"/>
      <c r="J206" s="75"/>
      <c r="K206" s="17">
        <f>апр.23!K206+май.23!H206-май.23!G206</f>
        <v>4916.4700000000012</v>
      </c>
      <c r="L206" s="67"/>
    </row>
    <row r="207" spans="1:12">
      <c r="A207" s="138"/>
      <c r="B207" s="128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17">
        <f>апр.23!K207+май.23!H207-май.23!G207</f>
        <v>0</v>
      </c>
      <c r="L207" s="67"/>
    </row>
    <row r="208" spans="1:12">
      <c r="A208" s="138"/>
      <c r="B208" s="125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17">
        <f>апр.23!K208+май.23!H208-май.23!G208</f>
        <v>0</v>
      </c>
      <c r="L208" s="67"/>
    </row>
    <row r="209" spans="1:12">
      <c r="A209" s="138"/>
      <c r="B209" s="125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17">
        <f>апр.23!K209+май.23!H209-май.23!G209</f>
        <v>0</v>
      </c>
      <c r="L209" s="67"/>
    </row>
    <row r="210" spans="1:12">
      <c r="A210" s="138"/>
      <c r="B210" s="125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17">
        <f>апр.23!K210+май.23!H210-май.23!G210</f>
        <v>0</v>
      </c>
      <c r="L210" s="67"/>
    </row>
    <row r="211" spans="1:12">
      <c r="A211" s="138"/>
      <c r="B211" s="125">
        <v>209</v>
      </c>
      <c r="C211" s="69">
        <v>4874</v>
      </c>
      <c r="D211" s="69">
        <v>5151</v>
      </c>
      <c r="E211" s="70">
        <f t="shared" si="6"/>
        <v>277</v>
      </c>
      <c r="F211" s="70">
        <v>6.73</v>
      </c>
      <c r="G211" s="17">
        <f t="shared" si="7"/>
        <v>1864.21</v>
      </c>
      <c r="H211" s="70">
        <v>1224.8599999999999</v>
      </c>
      <c r="I211" s="168">
        <v>226009</v>
      </c>
      <c r="J211" s="75">
        <v>45049</v>
      </c>
      <c r="K211" s="17">
        <f>апр.23!K211+май.23!H211-май.23!G211</f>
        <v>-1480.6000000000004</v>
      </c>
      <c r="L211" s="67"/>
    </row>
    <row r="212" spans="1:12">
      <c r="A212" s="138"/>
      <c r="B212" s="125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17">
        <f>апр.23!K212+май.23!H212-май.23!G212</f>
        <v>0</v>
      </c>
      <c r="L212" s="67"/>
    </row>
    <row r="213" spans="1:12">
      <c r="A213" s="138"/>
      <c r="B213" s="125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17">
        <f>апр.23!K213+май.23!H213-май.23!G213</f>
        <v>0</v>
      </c>
      <c r="L213" s="67"/>
    </row>
    <row r="214" spans="1:12">
      <c r="A214" s="138"/>
      <c r="B214" s="125">
        <v>212</v>
      </c>
      <c r="C214" s="69">
        <v>5</v>
      </c>
      <c r="D214" s="69">
        <v>21</v>
      </c>
      <c r="E214" s="70">
        <f t="shared" si="6"/>
        <v>16</v>
      </c>
      <c r="F214" s="70">
        <v>6.73</v>
      </c>
      <c r="G214" s="17">
        <f t="shared" si="7"/>
        <v>107.68</v>
      </c>
      <c r="H214" s="70"/>
      <c r="I214" s="168"/>
      <c r="J214" s="75"/>
      <c r="K214" s="17">
        <f>апр.23!K214+май.23!H214-май.23!G214</f>
        <v>-107.68</v>
      </c>
      <c r="L214" s="67"/>
    </row>
    <row r="215" spans="1:12">
      <c r="A215" s="138"/>
      <c r="B215" s="125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17">
        <f>апр.23!K215+май.23!H215-май.23!G215</f>
        <v>0</v>
      </c>
      <c r="L215" s="67"/>
    </row>
    <row r="216" spans="1:12">
      <c r="A216" s="138"/>
      <c r="B216" s="125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70">
        <f>апр.23!K216+май.23!H216-май.23!G216</f>
        <v>0</v>
      </c>
      <c r="L216" s="67"/>
    </row>
    <row r="217" spans="1:12">
      <c r="A217" s="138"/>
      <c r="B217" s="125">
        <v>215</v>
      </c>
      <c r="C217" s="69">
        <v>5</v>
      </c>
      <c r="D217" s="69">
        <v>5</v>
      </c>
      <c r="E217" s="70">
        <f t="shared" si="6"/>
        <v>0</v>
      </c>
      <c r="F217" s="70">
        <v>6.73</v>
      </c>
      <c r="G217" s="17">
        <f t="shared" si="7"/>
        <v>0</v>
      </c>
      <c r="H217" s="70"/>
      <c r="I217" s="168"/>
      <c r="J217" s="75"/>
      <c r="K217" s="17">
        <f>апр.23!K217+май.23!H217-май.23!G217</f>
        <v>0</v>
      </c>
      <c r="L217" s="67"/>
    </row>
    <row r="218" spans="1:12">
      <c r="A218" s="138"/>
      <c r="B218" s="125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17">
        <f>апр.23!K218+май.23!H218-май.23!G218</f>
        <v>0</v>
      </c>
      <c r="L218" s="67"/>
    </row>
    <row r="219" spans="1:12">
      <c r="A219" s="77"/>
      <c r="B219" s="125">
        <v>217</v>
      </c>
      <c r="C219" s="69">
        <v>9975</v>
      </c>
      <c r="D219" s="69">
        <v>10222</v>
      </c>
      <c r="E219" s="70">
        <f t="shared" si="6"/>
        <v>247</v>
      </c>
      <c r="F219" s="70">
        <v>6.73</v>
      </c>
      <c r="G219" s="17">
        <f t="shared" si="7"/>
        <v>1662.3100000000002</v>
      </c>
      <c r="H219" s="70"/>
      <c r="I219" s="168"/>
      <c r="J219" s="75"/>
      <c r="K219" s="70">
        <f>апр.23!K219+май.23!H219-май.23!G219</f>
        <v>-1911.3200000000002</v>
      </c>
      <c r="L219" s="67"/>
    </row>
    <row r="220" spans="1:12">
      <c r="A220" s="138"/>
      <c r="B220" s="125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17">
        <f>апр.23!K220+май.23!H220-май.23!G220</f>
        <v>0</v>
      </c>
      <c r="L220" s="67"/>
    </row>
    <row r="221" spans="1:12">
      <c r="A221" s="138"/>
      <c r="B221" s="125">
        <v>219</v>
      </c>
      <c r="C221" s="69">
        <v>2489</v>
      </c>
      <c r="D221" s="69">
        <v>2593</v>
      </c>
      <c r="E221" s="70">
        <f t="shared" si="6"/>
        <v>104</v>
      </c>
      <c r="F221" s="70">
        <v>6.73</v>
      </c>
      <c r="G221" s="17">
        <f t="shared" si="7"/>
        <v>699.92000000000007</v>
      </c>
      <c r="H221" s="70"/>
      <c r="I221" s="168"/>
      <c r="J221" s="75"/>
      <c r="K221" s="70">
        <f>апр.23!K221+май.23!H221-май.23!G221</f>
        <v>-1413.3000000000002</v>
      </c>
      <c r="L221" s="67"/>
    </row>
    <row r="222" spans="1:12">
      <c r="A222" s="138"/>
      <c r="B222" s="125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17">
        <f>апр.23!K222+май.23!H222-май.23!G222</f>
        <v>0</v>
      </c>
      <c r="L222" s="67"/>
    </row>
    <row r="223" spans="1:12">
      <c r="A223" s="138"/>
      <c r="B223" s="125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17">
        <f>апр.23!K223+май.23!H223-май.23!G223</f>
        <v>0</v>
      </c>
      <c r="L223" s="67"/>
    </row>
    <row r="224" spans="1:12">
      <c r="A224" s="138"/>
      <c r="B224" s="125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70">
        <f>апр.23!K224+май.23!H224-май.23!G224</f>
        <v>0</v>
      </c>
      <c r="L224" s="67"/>
    </row>
    <row r="225" spans="1:12">
      <c r="A225" s="138"/>
      <c r="B225" s="125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17">
        <f>апр.23!K225+май.23!H225-май.23!G225</f>
        <v>0</v>
      </c>
      <c r="L225" s="67"/>
    </row>
    <row r="226" spans="1:12">
      <c r="A226" s="138"/>
      <c r="B226" s="125">
        <v>224</v>
      </c>
      <c r="C226" s="69">
        <v>6806</v>
      </c>
      <c r="D226" s="69">
        <v>7750</v>
      </c>
      <c r="E226" s="70">
        <f t="shared" si="6"/>
        <v>944</v>
      </c>
      <c r="F226" s="70">
        <v>6.73</v>
      </c>
      <c r="G226" s="17">
        <f t="shared" si="7"/>
        <v>6353.1200000000008</v>
      </c>
      <c r="H226" s="70">
        <v>2800</v>
      </c>
      <c r="I226" s="168">
        <v>912526</v>
      </c>
      <c r="J226" s="75">
        <v>45056</v>
      </c>
      <c r="K226" s="17">
        <f>апр.23!K226+май.23!H226-май.23!G226</f>
        <v>-6354.3200000000015</v>
      </c>
      <c r="L226" s="67"/>
    </row>
    <row r="227" spans="1:12">
      <c r="A227" s="138"/>
      <c r="B227" s="125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17">
        <f>апр.23!K227+май.23!H227-май.23!G227</f>
        <v>0</v>
      </c>
      <c r="L227" s="67"/>
    </row>
    <row r="228" spans="1:12">
      <c r="A228" s="138"/>
      <c r="B228" s="125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17">
        <f>апр.23!K228+май.23!H228-май.23!G228</f>
        <v>0</v>
      </c>
      <c r="L228" s="67"/>
    </row>
    <row r="229" spans="1:12">
      <c r="A229" s="138"/>
      <c r="B229" s="125">
        <v>227</v>
      </c>
      <c r="C229" s="69">
        <v>1946</v>
      </c>
      <c r="D229" s="69">
        <v>2041</v>
      </c>
      <c r="E229" s="70">
        <f t="shared" si="6"/>
        <v>95</v>
      </c>
      <c r="F229" s="70">
        <v>6.73</v>
      </c>
      <c r="G229" s="17">
        <f t="shared" si="7"/>
        <v>639.35</v>
      </c>
      <c r="H229" s="70"/>
      <c r="I229" s="168"/>
      <c r="J229" s="75"/>
      <c r="K229" s="17">
        <f>апр.23!K229+май.23!H229-май.23!G229</f>
        <v>-3869.7500000000005</v>
      </c>
      <c r="L229" s="67"/>
    </row>
    <row r="230" spans="1:12">
      <c r="A230" s="138"/>
      <c r="B230" s="125">
        <v>228</v>
      </c>
      <c r="C230" s="69">
        <v>1191</v>
      </c>
      <c r="D230" s="69">
        <v>1313</v>
      </c>
      <c r="E230" s="70">
        <f t="shared" si="6"/>
        <v>122</v>
      </c>
      <c r="F230" s="70">
        <v>6.73</v>
      </c>
      <c r="G230" s="17">
        <f t="shared" si="7"/>
        <v>821.06000000000006</v>
      </c>
      <c r="H230" s="70"/>
      <c r="I230" s="168"/>
      <c r="J230" s="75"/>
      <c r="K230" s="17">
        <f>апр.23!K230+май.23!H230-май.23!G230</f>
        <v>-1352.73</v>
      </c>
      <c r="L230" s="67"/>
    </row>
    <row r="231" spans="1:12">
      <c r="A231" s="138"/>
      <c r="B231" s="125">
        <v>229</v>
      </c>
      <c r="C231" s="69">
        <v>1202</v>
      </c>
      <c r="D231" s="69">
        <v>1291</v>
      </c>
      <c r="E231" s="70">
        <f t="shared" si="6"/>
        <v>89</v>
      </c>
      <c r="F231" s="70">
        <v>6.73</v>
      </c>
      <c r="G231" s="17">
        <f t="shared" si="7"/>
        <v>598.97</v>
      </c>
      <c r="H231" s="70">
        <v>228.82</v>
      </c>
      <c r="I231" s="168">
        <v>4161</v>
      </c>
      <c r="J231" s="75">
        <v>45070</v>
      </c>
      <c r="K231" s="17">
        <f>апр.23!K231+май.23!H231-май.23!G231</f>
        <v>-598.97</v>
      </c>
      <c r="L231" s="67"/>
    </row>
    <row r="232" spans="1:12">
      <c r="A232" s="138"/>
      <c r="B232" s="125">
        <v>230</v>
      </c>
      <c r="C232" s="69">
        <v>5</v>
      </c>
      <c r="D232" s="69">
        <v>5</v>
      </c>
      <c r="E232" s="70">
        <f t="shared" si="6"/>
        <v>0</v>
      </c>
      <c r="F232" s="70">
        <v>6.73</v>
      </c>
      <c r="G232" s="17">
        <f t="shared" si="7"/>
        <v>0</v>
      </c>
      <c r="H232" s="70"/>
      <c r="I232" s="168"/>
      <c r="J232" s="75"/>
      <c r="K232" s="17">
        <f>апр.23!K232+май.23!H232-май.23!G232</f>
        <v>-26.92</v>
      </c>
      <c r="L232" s="67"/>
    </row>
    <row r="233" spans="1:12">
      <c r="A233" s="138"/>
      <c r="B233" s="125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17">
        <f>апр.23!K233+май.23!H233-май.23!G233</f>
        <v>0</v>
      </c>
      <c r="L233" s="67"/>
    </row>
    <row r="234" spans="1:12">
      <c r="A234" s="138"/>
      <c r="B234" s="125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17">
        <f>апр.23!K234+май.23!H234-май.23!G234</f>
        <v>0</v>
      </c>
      <c r="L234" s="67"/>
    </row>
    <row r="235" spans="1:12">
      <c r="A235" s="138"/>
      <c r="B235" s="125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17">
        <f>апр.23!K235+май.23!H235-май.23!G235</f>
        <v>0</v>
      </c>
      <c r="L235" s="67"/>
    </row>
    <row r="236" spans="1:12">
      <c r="A236" s="138"/>
      <c r="B236" s="125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17">
        <f>апр.23!K236+май.23!H236-май.23!G236</f>
        <v>0</v>
      </c>
      <c r="L236" s="67"/>
    </row>
    <row r="237" spans="1:12">
      <c r="A237" s="138"/>
      <c r="B237" s="125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17">
        <f>апр.23!K237+май.23!H237-май.23!G237</f>
        <v>0</v>
      </c>
      <c r="L237" s="67"/>
    </row>
    <row r="238" spans="1:12">
      <c r="A238" s="138"/>
      <c r="B238" s="125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17">
        <f>апр.23!K238+май.23!H238-май.23!G238</f>
        <v>0</v>
      </c>
      <c r="L238" s="67"/>
    </row>
    <row r="239" spans="1:12">
      <c r="A239" s="138"/>
      <c r="B239" s="125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17">
        <f>апр.23!K239+май.23!H239-май.23!G239</f>
        <v>0</v>
      </c>
      <c r="L239" s="67"/>
    </row>
    <row r="240" spans="1:12">
      <c r="A240" s="138"/>
      <c r="B240" s="125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17">
        <f>апр.23!K240+май.23!H240-май.23!G240</f>
        <v>0</v>
      </c>
      <c r="L240" s="67"/>
    </row>
    <row r="241" spans="1:12">
      <c r="A241" s="138"/>
      <c r="B241" s="125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17">
        <f>апр.23!K241+май.23!H241-май.23!G241</f>
        <v>0</v>
      </c>
      <c r="L241" s="67"/>
    </row>
    <row r="242" spans="1:12">
      <c r="A242" s="138"/>
      <c r="B242" s="125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17">
        <f>апр.23!K242+май.23!H242-май.23!G242</f>
        <v>0</v>
      </c>
      <c r="L242" s="67"/>
    </row>
    <row r="243" spans="1:12">
      <c r="A243" s="138"/>
      <c r="B243" s="125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17">
        <f>апр.23!K243+май.23!H243-май.23!G243</f>
        <v>0</v>
      </c>
      <c r="L243" s="67"/>
    </row>
    <row r="244" spans="1:12">
      <c r="A244" s="138"/>
      <c r="B244" s="125">
        <v>242</v>
      </c>
      <c r="C244" s="69">
        <v>33617</v>
      </c>
      <c r="D244" s="69">
        <v>35297</v>
      </c>
      <c r="E244" s="70">
        <f t="shared" si="6"/>
        <v>1680</v>
      </c>
      <c r="F244" s="70">
        <v>6.73</v>
      </c>
      <c r="G244" s="17">
        <f t="shared" si="7"/>
        <v>11306.400000000001</v>
      </c>
      <c r="H244" s="70"/>
      <c r="I244" s="168"/>
      <c r="J244" s="75"/>
      <c r="K244" s="17">
        <f>апр.23!K244+май.23!H244-май.23!G244</f>
        <v>-53651.560000000005</v>
      </c>
      <c r="L244" s="67"/>
    </row>
    <row r="245" spans="1:12">
      <c r="A245" s="138"/>
      <c r="B245" s="125">
        <v>243</v>
      </c>
      <c r="C245" s="69">
        <v>23838</v>
      </c>
      <c r="D245" s="69">
        <v>23999</v>
      </c>
      <c r="E245" s="70">
        <f t="shared" si="6"/>
        <v>161</v>
      </c>
      <c r="F245" s="112">
        <v>4.71</v>
      </c>
      <c r="G245" s="17">
        <f t="shared" si="7"/>
        <v>758.31</v>
      </c>
      <c r="H245" s="70"/>
      <c r="I245" s="168"/>
      <c r="J245" s="75"/>
      <c r="K245" s="17">
        <f>апр.23!K245+май.23!H245-май.23!G245</f>
        <v>1187.04</v>
      </c>
      <c r="L245" s="67"/>
    </row>
    <row r="246" spans="1:12">
      <c r="A246" s="138"/>
      <c r="B246" s="125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17">
        <f>апр.23!K246+май.23!H246-май.23!G246</f>
        <v>0</v>
      </c>
      <c r="L246" s="67"/>
    </row>
    <row r="247" spans="1:12">
      <c r="A247" s="138"/>
      <c r="B247" s="125">
        <v>245</v>
      </c>
      <c r="C247" s="69">
        <v>38375</v>
      </c>
      <c r="D247" s="69">
        <v>38849</v>
      </c>
      <c r="E247" s="70">
        <f t="shared" si="6"/>
        <v>474</v>
      </c>
      <c r="F247" s="112">
        <v>4.71</v>
      </c>
      <c r="G247" s="17">
        <f t="shared" si="7"/>
        <v>2232.54</v>
      </c>
      <c r="H247" s="70"/>
      <c r="I247" s="168"/>
      <c r="J247" s="75"/>
      <c r="K247" s="17">
        <f>апр.23!K247+май.23!H247-май.23!G247</f>
        <v>-11729.249999999996</v>
      </c>
      <c r="L247" s="67"/>
    </row>
    <row r="248" spans="1:12">
      <c r="A248" s="138"/>
      <c r="B248" s="125">
        <v>246</v>
      </c>
      <c r="C248" s="69">
        <v>47086</v>
      </c>
      <c r="D248" s="69">
        <v>47896</v>
      </c>
      <c r="E248" s="70">
        <f t="shared" si="6"/>
        <v>810</v>
      </c>
      <c r="F248" s="112">
        <v>4.71</v>
      </c>
      <c r="G248" s="17">
        <f t="shared" si="7"/>
        <v>3815.1</v>
      </c>
      <c r="H248" s="70">
        <v>8200</v>
      </c>
      <c r="I248" s="168">
        <v>318325.60227500001</v>
      </c>
      <c r="J248" s="75" t="s">
        <v>89</v>
      </c>
      <c r="K248" s="17">
        <f>апр.23!K248+май.23!H248-май.23!G248</f>
        <v>-1315.8900000000008</v>
      </c>
      <c r="L248" s="67"/>
    </row>
    <row r="249" spans="1:12">
      <c r="A249" s="138"/>
      <c r="B249" s="125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17">
        <f>апр.23!K249+май.23!H249-май.23!G249</f>
        <v>0</v>
      </c>
      <c r="L249" s="67"/>
    </row>
    <row r="250" spans="1:12">
      <c r="A250" s="138"/>
      <c r="B250" s="125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17">
        <f>апр.23!K250+май.23!H250-май.23!G250</f>
        <v>0</v>
      </c>
      <c r="L250" s="67"/>
    </row>
    <row r="251" spans="1:12">
      <c r="A251" s="138"/>
      <c r="B251" s="125">
        <v>249</v>
      </c>
      <c r="C251" s="69">
        <v>25219</v>
      </c>
      <c r="D251" s="69">
        <v>25712</v>
      </c>
      <c r="E251" s="70">
        <f t="shared" si="6"/>
        <v>493</v>
      </c>
      <c r="F251" s="112">
        <v>0</v>
      </c>
      <c r="G251" s="17">
        <f t="shared" si="7"/>
        <v>0</v>
      </c>
      <c r="H251" s="70"/>
      <c r="I251" s="168"/>
      <c r="J251" s="75"/>
      <c r="K251" s="17">
        <f>апр.23!K251+май.23!H251-май.23!G251</f>
        <v>0</v>
      </c>
      <c r="L251" s="67"/>
    </row>
    <row r="252" spans="1:12">
      <c r="A252" s="138"/>
      <c r="B252" s="125">
        <v>250</v>
      </c>
      <c r="C252" s="69"/>
      <c r="D252" s="69"/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17">
        <f>апр.23!K252+май.23!H252-май.23!G252</f>
        <v>0</v>
      </c>
      <c r="L252" s="67"/>
    </row>
    <row r="253" spans="1:12">
      <c r="A253" s="77"/>
      <c r="B253" s="125">
        <v>251</v>
      </c>
      <c r="C253" s="69">
        <v>32500</v>
      </c>
      <c r="D253" s="69">
        <v>33119</v>
      </c>
      <c r="E253" s="70">
        <f t="shared" si="6"/>
        <v>619</v>
      </c>
      <c r="F253" s="112">
        <v>4.71</v>
      </c>
      <c r="G253" s="17">
        <f t="shared" si="7"/>
        <v>2915.49</v>
      </c>
      <c r="H253" s="70">
        <v>8500</v>
      </c>
      <c r="I253" s="168">
        <v>130630</v>
      </c>
      <c r="J253" s="75">
        <v>45051</v>
      </c>
      <c r="K253" s="17">
        <f>апр.23!K253+май.23!H253-май.23!G253</f>
        <v>2272.7700000000004</v>
      </c>
      <c r="L253" s="67"/>
    </row>
    <row r="254" spans="1:12">
      <c r="A254" s="138"/>
      <c r="B254" s="125">
        <v>252</v>
      </c>
      <c r="C254" s="69"/>
      <c r="D254" s="69"/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17">
        <f>апр.23!K254+май.23!H254-май.23!G254</f>
        <v>0</v>
      </c>
      <c r="L254" s="67"/>
    </row>
    <row r="255" spans="1:12">
      <c r="A255" s="138"/>
      <c r="B255" s="125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17">
        <f>апр.23!K255+май.23!H255-май.23!G255</f>
        <v>-6.73</v>
      </c>
      <c r="L255" s="67"/>
    </row>
    <row r="256" spans="1:12">
      <c r="A256" s="138"/>
      <c r="B256" s="125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17">
        <f>апр.23!K256+май.23!H256-май.23!G256</f>
        <v>0</v>
      </c>
      <c r="L256" s="67"/>
    </row>
    <row r="257" spans="1:12">
      <c r="A257" s="138"/>
      <c r="B257" s="125">
        <v>256</v>
      </c>
      <c r="C257" s="69">
        <v>1115</v>
      </c>
      <c r="D257" s="69">
        <v>1116</v>
      </c>
      <c r="E257" s="70">
        <f t="shared" si="6"/>
        <v>1</v>
      </c>
      <c r="F257" s="70">
        <v>6.73</v>
      </c>
      <c r="G257" s="17">
        <f t="shared" si="7"/>
        <v>6.73</v>
      </c>
      <c r="H257" s="70">
        <v>7500</v>
      </c>
      <c r="I257" s="168">
        <v>10849</v>
      </c>
      <c r="J257" s="75">
        <v>45062</v>
      </c>
      <c r="K257" s="17">
        <f>апр.23!K257+май.23!H257-май.23!G257</f>
        <v>16.239999999999345</v>
      </c>
      <c r="L257" s="67"/>
    </row>
    <row r="258" spans="1:12">
      <c r="A258" s="138"/>
      <c r="B258" s="125">
        <v>258</v>
      </c>
      <c r="C258" s="69">
        <v>405</v>
      </c>
      <c r="D258" s="69">
        <v>743</v>
      </c>
      <c r="E258" s="70">
        <f t="shared" si="6"/>
        <v>338</v>
      </c>
      <c r="F258" s="70">
        <v>6.73</v>
      </c>
      <c r="G258" s="17">
        <f t="shared" si="7"/>
        <v>2274.7400000000002</v>
      </c>
      <c r="H258" s="70"/>
      <c r="I258" s="168"/>
      <c r="J258" s="75"/>
      <c r="K258" s="17">
        <f>апр.23!K258+май.23!H258-май.23!G258</f>
        <v>-4451</v>
      </c>
      <c r="L258" s="67"/>
    </row>
    <row r="259" spans="1:12">
      <c r="A259" s="138"/>
      <c r="B259" s="125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17">
        <f>апр.23!K259+май.23!H259-май.23!G259</f>
        <v>0</v>
      </c>
      <c r="L259" s="67"/>
    </row>
    <row r="260" spans="1:12">
      <c r="A260" s="138"/>
      <c r="B260" s="125">
        <v>260</v>
      </c>
      <c r="C260" s="69">
        <v>7</v>
      </c>
      <c r="D260" s="69">
        <v>10</v>
      </c>
      <c r="E260" s="70">
        <f t="shared" si="6"/>
        <v>3</v>
      </c>
      <c r="F260" s="70">
        <v>6.73</v>
      </c>
      <c r="G260" s="17">
        <f t="shared" si="7"/>
        <v>20.190000000000001</v>
      </c>
      <c r="H260" s="70"/>
      <c r="I260" s="168"/>
      <c r="J260" s="75"/>
      <c r="K260" s="17">
        <f>апр.23!K260+май.23!H260-май.23!G260</f>
        <v>-33.650000000000006</v>
      </c>
      <c r="L260" s="67"/>
    </row>
    <row r="261" spans="1:12">
      <c r="A261" s="138"/>
      <c r="B261" s="125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17">
        <f>апр.23!K261+май.23!H261-май.23!G261</f>
        <v>0</v>
      </c>
      <c r="L261" s="67"/>
    </row>
    <row r="262" spans="1:12">
      <c r="A262" s="138"/>
      <c r="B262" s="125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17">
        <f>апр.23!K262+май.23!H262-май.23!G262</f>
        <v>0</v>
      </c>
      <c r="L262" s="67"/>
    </row>
    <row r="263" spans="1:12">
      <c r="A263" s="138"/>
      <c r="B263" s="125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17">
        <f>апр.23!K263+май.23!H263-май.23!G263</f>
        <v>0</v>
      </c>
      <c r="L263" s="67"/>
    </row>
    <row r="264" spans="1:12">
      <c r="A264" s="138"/>
      <c r="B264" s="125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17">
        <f>апр.23!K264+май.23!H264-май.23!G264</f>
        <v>0</v>
      </c>
      <c r="L264" s="67"/>
    </row>
    <row r="265" spans="1:12">
      <c r="A265" s="138"/>
      <c r="B265" s="125">
        <v>265</v>
      </c>
      <c r="C265" s="69">
        <v>107</v>
      </c>
      <c r="D265" s="69">
        <v>206</v>
      </c>
      <c r="E265" s="70">
        <f t="shared" si="6"/>
        <v>99</v>
      </c>
      <c r="F265" s="70">
        <v>6.73</v>
      </c>
      <c r="G265" s="17">
        <f t="shared" si="7"/>
        <v>666.2700000000001</v>
      </c>
      <c r="H265" s="70"/>
      <c r="I265" s="168"/>
      <c r="J265" s="75"/>
      <c r="K265" s="17">
        <f>апр.23!K265+май.23!H265-май.23!G265</f>
        <v>-827.79000000000008</v>
      </c>
      <c r="L265" s="67"/>
    </row>
    <row r="266" spans="1:12">
      <c r="A266" s="138"/>
      <c r="B266" s="125">
        <v>266</v>
      </c>
      <c r="C266" s="69">
        <v>11504</v>
      </c>
      <c r="D266" s="69">
        <v>12120</v>
      </c>
      <c r="E266" s="70">
        <f t="shared" si="6"/>
        <v>616</v>
      </c>
      <c r="F266" s="112">
        <v>4.71</v>
      </c>
      <c r="G266" s="17">
        <f t="shared" si="7"/>
        <v>2901.36</v>
      </c>
      <c r="H266" s="70"/>
      <c r="I266" s="168"/>
      <c r="J266" s="75"/>
      <c r="K266" s="17">
        <f>апр.23!K266+май.23!H266-май.23!G266</f>
        <v>582.69000000000051</v>
      </c>
      <c r="L266" s="67"/>
    </row>
    <row r="267" spans="1:12">
      <c r="A267" s="27"/>
      <c r="B267" s="125">
        <v>267</v>
      </c>
      <c r="C267" s="69">
        <v>967</v>
      </c>
      <c r="D267" s="69">
        <v>998</v>
      </c>
      <c r="E267" s="70">
        <f t="shared" si="6"/>
        <v>31</v>
      </c>
      <c r="F267" s="70">
        <v>6.73</v>
      </c>
      <c r="G267" s="17">
        <f t="shared" si="7"/>
        <v>208.63000000000002</v>
      </c>
      <c r="H267" s="70"/>
      <c r="I267" s="168"/>
      <c r="J267" s="75"/>
      <c r="K267" s="17">
        <f>апр.23!K267+май.23!H267-май.23!G267</f>
        <v>-1749.8000000000002</v>
      </c>
      <c r="L267" s="67"/>
    </row>
    <row r="268" spans="1:12">
      <c r="A268" s="138"/>
      <c r="B268" s="125">
        <v>268</v>
      </c>
      <c r="C268" s="69">
        <v>90726</v>
      </c>
      <c r="D268" s="69">
        <v>91269</v>
      </c>
      <c r="E268" s="70">
        <f t="shared" si="6"/>
        <v>543</v>
      </c>
      <c r="F268" s="112">
        <v>4.71</v>
      </c>
      <c r="G268" s="17">
        <f t="shared" si="7"/>
        <v>2557.5300000000002</v>
      </c>
      <c r="H268" s="70">
        <v>9000</v>
      </c>
      <c r="I268" s="168">
        <v>317194</v>
      </c>
      <c r="J268" s="75">
        <v>45056</v>
      </c>
      <c r="K268" s="17">
        <f>апр.23!K268+май.23!H268-май.23!G268</f>
        <v>3136.7200000000007</v>
      </c>
      <c r="L268" s="67"/>
    </row>
    <row r="269" spans="1:12">
      <c r="A269" s="138"/>
      <c r="B269" s="125">
        <v>269</v>
      </c>
      <c r="C269" s="69">
        <v>124</v>
      </c>
      <c r="D269" s="69">
        <v>124</v>
      </c>
      <c r="E269" s="70">
        <f t="shared" si="6"/>
        <v>0</v>
      </c>
      <c r="F269" s="70">
        <v>6.73</v>
      </c>
      <c r="G269" s="17">
        <f t="shared" si="7"/>
        <v>0</v>
      </c>
      <c r="H269" s="70"/>
      <c r="I269" s="168"/>
      <c r="J269" s="75"/>
      <c r="K269" s="17">
        <f>апр.23!K269+май.23!H269-май.23!G269</f>
        <v>0</v>
      </c>
      <c r="L269" s="67"/>
    </row>
    <row r="270" spans="1:12">
      <c r="A270" s="138"/>
      <c r="B270" s="125">
        <v>270</v>
      </c>
      <c r="C270" s="69">
        <v>7290</v>
      </c>
      <c r="D270" s="69">
        <v>7370</v>
      </c>
      <c r="E270" s="70">
        <f t="shared" ref="E270:E334" si="8">D270-C270</f>
        <v>80</v>
      </c>
      <c r="F270" s="70">
        <v>6.73</v>
      </c>
      <c r="G270" s="17">
        <f t="shared" ref="G270:G334" si="9">F270*E270</f>
        <v>538.40000000000009</v>
      </c>
      <c r="H270" s="70"/>
      <c r="I270" s="168"/>
      <c r="J270" s="75"/>
      <c r="K270" s="17">
        <f>апр.23!K270+май.23!H270-май.23!G270</f>
        <v>-28965.920000000002</v>
      </c>
      <c r="L270" s="67"/>
    </row>
    <row r="271" spans="1:12">
      <c r="A271" s="138"/>
      <c r="B271" s="125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17">
        <f>апр.23!K271+май.23!H271-май.23!G271</f>
        <v>0</v>
      </c>
      <c r="L271" s="67"/>
    </row>
    <row r="272" spans="1:12">
      <c r="A272" s="138"/>
      <c r="B272" s="125">
        <v>273</v>
      </c>
      <c r="C272" s="69">
        <v>15882</v>
      </c>
      <c r="D272" s="69">
        <v>17544</v>
      </c>
      <c r="E272" s="70">
        <f t="shared" si="8"/>
        <v>1662</v>
      </c>
      <c r="F272" s="70">
        <v>6.73</v>
      </c>
      <c r="G272" s="17">
        <f t="shared" si="9"/>
        <v>11185.26</v>
      </c>
      <c r="H272" s="70"/>
      <c r="I272" s="168"/>
      <c r="J272" s="75"/>
      <c r="K272" s="17">
        <f>апр.23!K272+май.23!H272-май.23!G272</f>
        <v>-63026.450000000004</v>
      </c>
      <c r="L272" s="67"/>
    </row>
    <row r="273" spans="1:12">
      <c r="A273" s="138"/>
      <c r="B273" s="125">
        <v>274</v>
      </c>
      <c r="C273" s="69">
        <v>57806</v>
      </c>
      <c r="D273" s="69">
        <v>59228</v>
      </c>
      <c r="E273" s="70">
        <f t="shared" si="8"/>
        <v>1422</v>
      </c>
      <c r="F273" s="112">
        <v>4.71</v>
      </c>
      <c r="G273" s="17">
        <f t="shared" si="9"/>
        <v>6697.62</v>
      </c>
      <c r="H273" s="70">
        <v>4596.96</v>
      </c>
      <c r="I273" s="168">
        <v>19399</v>
      </c>
      <c r="J273" s="75">
        <v>45072</v>
      </c>
      <c r="K273" s="17">
        <f>апр.23!K273+май.23!H273-май.23!G273</f>
        <v>12005.79</v>
      </c>
      <c r="L273" s="67"/>
    </row>
    <row r="274" spans="1:12">
      <c r="A274" s="138"/>
      <c r="B274" s="125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500</v>
      </c>
      <c r="I274" s="168">
        <v>139403</v>
      </c>
      <c r="J274" s="75">
        <v>45050</v>
      </c>
      <c r="K274" s="17">
        <f>апр.23!K274+май.23!H274-май.23!G274</f>
        <v>5000</v>
      </c>
      <c r="L274" s="67"/>
    </row>
    <row r="275" spans="1:12">
      <c r="A275" s="138"/>
      <c r="B275" s="125">
        <v>276</v>
      </c>
      <c r="C275" s="69">
        <v>81260</v>
      </c>
      <c r="D275" s="69">
        <v>81976</v>
      </c>
      <c r="E275" s="70">
        <f t="shared" si="8"/>
        <v>716</v>
      </c>
      <c r="F275" s="112">
        <v>4.71</v>
      </c>
      <c r="G275" s="17">
        <f t="shared" si="9"/>
        <v>3372.36</v>
      </c>
      <c r="H275" s="70"/>
      <c r="I275" s="168"/>
      <c r="J275" s="75"/>
      <c r="K275" s="17">
        <f>апр.23!K275+май.23!H275-май.23!G275</f>
        <v>38419.449999999997</v>
      </c>
      <c r="L275" s="67"/>
    </row>
    <row r="276" spans="1:12">
      <c r="A276" s="138"/>
      <c r="B276" s="125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17">
        <f>апр.23!K276+май.23!H276-май.23!G276</f>
        <v>0</v>
      </c>
      <c r="L276" s="67"/>
    </row>
    <row r="277" spans="1:12">
      <c r="A277" s="138"/>
      <c r="B277" s="125">
        <v>278</v>
      </c>
      <c r="C277" s="69">
        <v>28097</v>
      </c>
      <c r="D277" s="69">
        <v>28567</v>
      </c>
      <c r="E277" s="70">
        <f t="shared" si="8"/>
        <v>470</v>
      </c>
      <c r="F277" s="70">
        <v>6.73</v>
      </c>
      <c r="G277" s="17">
        <f t="shared" si="9"/>
        <v>3163.1000000000004</v>
      </c>
      <c r="H277" s="70">
        <v>6000</v>
      </c>
      <c r="I277" s="168">
        <v>801776</v>
      </c>
      <c r="J277" s="75">
        <v>45056</v>
      </c>
      <c r="K277" s="17">
        <f>апр.23!K277+май.23!H277-май.23!G277</f>
        <v>446.56999999999925</v>
      </c>
      <c r="L277" s="67"/>
    </row>
    <row r="278" spans="1:12">
      <c r="A278" s="138"/>
      <c r="B278" s="129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7">
        <f t="shared" si="9"/>
        <v>0</v>
      </c>
      <c r="H278" s="70"/>
      <c r="I278" s="168"/>
      <c r="J278" s="75"/>
      <c r="K278" s="17">
        <f>апр.23!K278+май.23!H278-май.23!G278</f>
        <v>-195.17000000000002</v>
      </c>
      <c r="L278" s="67"/>
    </row>
    <row r="279" spans="1:12">
      <c r="A279" s="138"/>
      <c r="B279" s="125" t="s">
        <v>29</v>
      </c>
      <c r="C279" s="69">
        <v>45461</v>
      </c>
      <c r="D279" s="69">
        <v>45647</v>
      </c>
      <c r="E279" s="70">
        <f t="shared" si="8"/>
        <v>186</v>
      </c>
      <c r="F279" s="112">
        <v>4.71</v>
      </c>
      <c r="G279" s="17">
        <f t="shared" si="9"/>
        <v>876.06</v>
      </c>
      <c r="H279" s="70"/>
      <c r="I279" s="168"/>
      <c r="J279" s="75"/>
      <c r="K279" s="17">
        <f>апр.23!K279+май.23!H279-май.23!G279</f>
        <v>-12090.570000000002</v>
      </c>
      <c r="L279" s="67"/>
    </row>
    <row r="280" spans="1:12" s="64" customFormat="1">
      <c r="A280" s="172"/>
      <c r="B280" s="171">
        <v>280</v>
      </c>
      <c r="C280" s="69">
        <v>7654</v>
      </c>
      <c r="D280" s="69">
        <v>7724</v>
      </c>
      <c r="E280" s="70">
        <f t="shared" si="8"/>
        <v>70</v>
      </c>
      <c r="F280" s="71">
        <v>6.73</v>
      </c>
      <c r="G280" s="70">
        <f t="shared" si="9"/>
        <v>471.1</v>
      </c>
      <c r="H280" s="70"/>
      <c r="I280" s="171"/>
      <c r="J280" s="75"/>
      <c r="K280" s="70">
        <f>апр.23!K280+май.23!H280-май.23!G280</f>
        <v>-44545.87</v>
      </c>
      <c r="L280" s="67"/>
    </row>
    <row r="281" spans="1:12">
      <c r="A281" s="138"/>
      <c r="B281" s="125">
        <v>281</v>
      </c>
      <c r="C281" s="69">
        <v>20418</v>
      </c>
      <c r="D281" s="69">
        <v>20747</v>
      </c>
      <c r="E281" s="70">
        <f t="shared" si="8"/>
        <v>329</v>
      </c>
      <c r="F281" s="70">
        <v>6.73</v>
      </c>
      <c r="G281" s="70">
        <f t="shared" si="9"/>
        <v>2214.17</v>
      </c>
      <c r="H281" s="70">
        <v>5000</v>
      </c>
      <c r="I281" s="168">
        <v>222055</v>
      </c>
      <c r="J281" s="75">
        <v>45063</v>
      </c>
      <c r="K281" s="17">
        <f>апр.23!K281+май.23!H281-май.23!G281</f>
        <v>4574.8399999999992</v>
      </c>
      <c r="L281" s="67"/>
    </row>
    <row r="282" spans="1:12">
      <c r="A282" s="138"/>
      <c r="B282" s="125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17">
        <f>апр.23!K282+май.23!H282-май.23!G282</f>
        <v>0</v>
      </c>
      <c r="L282" s="67"/>
    </row>
    <row r="283" spans="1:12">
      <c r="A283" s="138"/>
      <c r="B283" s="125">
        <v>283</v>
      </c>
      <c r="C283" s="69">
        <v>3361</v>
      </c>
      <c r="D283" s="69">
        <v>3388</v>
      </c>
      <c r="E283" s="70">
        <f t="shared" si="8"/>
        <v>27</v>
      </c>
      <c r="F283" s="70">
        <v>6.73</v>
      </c>
      <c r="G283" s="17">
        <f t="shared" si="9"/>
        <v>181.71</v>
      </c>
      <c r="H283" s="70"/>
      <c r="I283" s="168"/>
      <c r="J283" s="75"/>
      <c r="K283" s="17">
        <f>апр.23!K283+май.23!H283-май.23!G283</f>
        <v>-201.9</v>
      </c>
      <c r="L283" s="67"/>
    </row>
    <row r="284" spans="1:12">
      <c r="A284" s="138"/>
      <c r="B284" s="125">
        <v>284</v>
      </c>
      <c r="C284" s="69">
        <v>4497</v>
      </c>
      <c r="D284" s="69">
        <v>4715</v>
      </c>
      <c r="E284" s="70">
        <f t="shared" si="8"/>
        <v>218</v>
      </c>
      <c r="F284" s="70">
        <v>6.73</v>
      </c>
      <c r="G284" s="17">
        <f t="shared" si="9"/>
        <v>1467.14</v>
      </c>
      <c r="H284" s="70"/>
      <c r="I284" s="168"/>
      <c r="J284" s="75"/>
      <c r="K284" s="17">
        <f>апр.23!K284+май.23!H284-май.23!G284</f>
        <v>-1743.0700000000002</v>
      </c>
      <c r="L284" s="67"/>
    </row>
    <row r="285" spans="1:12">
      <c r="A285" s="138"/>
      <c r="B285" s="125">
        <v>285</v>
      </c>
      <c r="C285" s="69">
        <v>80324</v>
      </c>
      <c r="D285" s="69">
        <v>80789</v>
      </c>
      <c r="E285" s="70">
        <f t="shared" si="8"/>
        <v>465</v>
      </c>
      <c r="F285" s="70">
        <v>6.73</v>
      </c>
      <c r="G285" s="17">
        <f t="shared" si="9"/>
        <v>3129.4500000000003</v>
      </c>
      <c r="H285" s="70">
        <v>5500</v>
      </c>
      <c r="I285" s="168">
        <v>113818</v>
      </c>
      <c r="J285" s="75">
        <v>45056</v>
      </c>
      <c r="K285" s="17">
        <f>апр.23!K285+май.23!H285-май.23!G285</f>
        <v>-17000.150000000005</v>
      </c>
      <c r="L285" s="67"/>
    </row>
    <row r="286" spans="1:12">
      <c r="A286" s="138"/>
      <c r="B286" s="125">
        <v>286</v>
      </c>
      <c r="C286" s="69">
        <v>92543</v>
      </c>
      <c r="D286" s="69">
        <v>94022</v>
      </c>
      <c r="E286" s="70">
        <f t="shared" si="8"/>
        <v>1479</v>
      </c>
      <c r="F286" s="112">
        <v>4.71</v>
      </c>
      <c r="G286" s="17">
        <f t="shared" si="9"/>
        <v>6966.09</v>
      </c>
      <c r="H286" s="70">
        <v>3664.38</v>
      </c>
      <c r="I286" s="168">
        <v>38924</v>
      </c>
      <c r="J286" s="75">
        <v>45072</v>
      </c>
      <c r="K286" s="17">
        <f>апр.23!K286+май.23!H286-май.23!G286</f>
        <v>-6966.09</v>
      </c>
      <c r="L286" s="67"/>
    </row>
    <row r="287" spans="1:12">
      <c r="A287" s="138"/>
      <c r="B287" s="125">
        <v>287</v>
      </c>
      <c r="C287" s="69">
        <v>29749</v>
      </c>
      <c r="D287" s="69">
        <v>29982</v>
      </c>
      <c r="E287" s="70">
        <f t="shared" si="8"/>
        <v>233</v>
      </c>
      <c r="F287" s="70">
        <v>6.73</v>
      </c>
      <c r="G287" s="17">
        <f t="shared" si="9"/>
        <v>1568.0900000000001</v>
      </c>
      <c r="H287" s="70">
        <v>3000</v>
      </c>
      <c r="I287" s="168">
        <v>615272</v>
      </c>
      <c r="J287" s="75">
        <v>45061</v>
      </c>
      <c r="K287" s="17">
        <f>апр.23!K287+май.23!H287-май.23!G287</f>
        <v>13063.359999999999</v>
      </c>
      <c r="L287" s="67"/>
    </row>
    <row r="288" spans="1:12">
      <c r="A288" s="138"/>
      <c r="B288" s="125">
        <v>288</v>
      </c>
      <c r="C288" s="69">
        <v>49402</v>
      </c>
      <c r="D288" s="69">
        <v>49673</v>
      </c>
      <c r="E288" s="70">
        <f t="shared" si="8"/>
        <v>271</v>
      </c>
      <c r="F288" s="70">
        <v>6.73</v>
      </c>
      <c r="G288" s="28">
        <f t="shared" si="9"/>
        <v>1823.8300000000002</v>
      </c>
      <c r="H288" s="70"/>
      <c r="I288" s="168"/>
      <c r="J288" s="75"/>
      <c r="K288" s="17">
        <f>апр.23!K288+май.23!H288-май.23!G288</f>
        <v>-537.19000000000119</v>
      </c>
      <c r="L288" s="67"/>
    </row>
    <row r="289" spans="1:12">
      <c r="A289" s="138"/>
      <c r="B289" s="125">
        <v>289</v>
      </c>
      <c r="C289" s="69">
        <v>3205</v>
      </c>
      <c r="D289" s="69">
        <v>3231</v>
      </c>
      <c r="E289" s="70">
        <f t="shared" si="8"/>
        <v>26</v>
      </c>
      <c r="F289" s="70">
        <v>6.73</v>
      </c>
      <c r="G289" s="17">
        <f t="shared" si="9"/>
        <v>174.98000000000002</v>
      </c>
      <c r="H289" s="70"/>
      <c r="I289" s="168"/>
      <c r="J289" s="75"/>
      <c r="K289" s="17">
        <f>апр.23!K289+май.23!H289-май.23!G289</f>
        <v>-922.0100000000001</v>
      </c>
      <c r="L289" s="67"/>
    </row>
    <row r="290" spans="1:12">
      <c r="A290" s="138"/>
      <c r="B290" s="125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17">
        <f>апр.23!K290+май.23!H290-май.23!G290</f>
        <v>0</v>
      </c>
      <c r="L290" s="67"/>
    </row>
    <row r="291" spans="1:12">
      <c r="A291" s="138"/>
      <c r="B291" s="125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17">
        <f>апр.23!K291+май.23!H291-май.23!G291</f>
        <v>0</v>
      </c>
      <c r="L291" s="67"/>
    </row>
    <row r="292" spans="1:12">
      <c r="A292" s="138"/>
      <c r="B292" s="125">
        <v>292</v>
      </c>
      <c r="C292" s="69">
        <v>18128</v>
      </c>
      <c r="D292" s="69">
        <v>18471</v>
      </c>
      <c r="E292" s="70">
        <f t="shared" si="8"/>
        <v>343</v>
      </c>
      <c r="F292" s="112">
        <v>4.71</v>
      </c>
      <c r="G292" s="17">
        <f t="shared" si="9"/>
        <v>1615.53</v>
      </c>
      <c r="H292" s="70"/>
      <c r="I292" s="168"/>
      <c r="J292" s="75"/>
      <c r="K292" s="17">
        <f>апр.23!K292+май.23!H292-май.23!G292</f>
        <v>-873.09999999999991</v>
      </c>
      <c r="L292" s="67"/>
    </row>
    <row r="293" spans="1:12">
      <c r="A293" s="138"/>
      <c r="B293" s="125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17">
        <f>апр.23!K293+май.23!H293-май.23!G293</f>
        <v>0</v>
      </c>
      <c r="L293" s="67"/>
    </row>
    <row r="294" spans="1:12">
      <c r="A294" s="138"/>
      <c r="B294" s="125">
        <v>294</v>
      </c>
      <c r="C294" s="69">
        <v>43669</v>
      </c>
      <c r="D294" s="69">
        <v>44148</v>
      </c>
      <c r="E294" s="70">
        <f t="shared" si="8"/>
        <v>479</v>
      </c>
      <c r="F294" s="70">
        <v>6.73</v>
      </c>
      <c r="G294" s="17">
        <f t="shared" si="9"/>
        <v>3223.67</v>
      </c>
      <c r="H294" s="70">
        <v>3000</v>
      </c>
      <c r="I294" s="168">
        <v>991933</v>
      </c>
      <c r="J294" s="75">
        <v>45076</v>
      </c>
      <c r="K294" s="17">
        <f>апр.23!K294+май.23!H294-май.23!G294</f>
        <v>1651.0999999999976</v>
      </c>
      <c r="L294" s="67"/>
    </row>
    <row r="295" spans="1:12">
      <c r="A295" s="138"/>
      <c r="B295" s="125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17">
        <f>апр.23!K295+май.23!H295-май.23!G295</f>
        <v>0</v>
      </c>
      <c r="L295" s="67"/>
    </row>
    <row r="296" spans="1:12">
      <c r="A296" s="138"/>
      <c r="B296" s="125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17">
        <f>апр.23!K296+май.23!H296-май.23!G296</f>
        <v>0</v>
      </c>
      <c r="L296" s="67"/>
    </row>
    <row r="297" spans="1:12">
      <c r="A297" s="138"/>
      <c r="B297" s="125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17">
        <f>апр.23!K297+май.23!H297-май.23!G297</f>
        <v>0</v>
      </c>
      <c r="L297" s="67"/>
    </row>
    <row r="298" spans="1:12">
      <c r="A298" s="138"/>
      <c r="B298" s="125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17">
        <f>апр.23!K298+май.23!H298-май.23!G298</f>
        <v>0</v>
      </c>
      <c r="L298" s="67"/>
    </row>
    <row r="299" spans="1:12">
      <c r="A299" s="138"/>
      <c r="B299" s="125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17">
        <f>апр.23!K299+май.23!H299-май.23!G299</f>
        <v>0</v>
      </c>
      <c r="L299" s="67"/>
    </row>
    <row r="300" spans="1:12">
      <c r="A300" s="138"/>
      <c r="B300" s="125">
        <v>300</v>
      </c>
      <c r="C300" s="69">
        <v>2978</v>
      </c>
      <c r="D300" s="69">
        <v>3118</v>
      </c>
      <c r="E300" s="70">
        <f t="shared" si="8"/>
        <v>140</v>
      </c>
      <c r="F300" s="70">
        <v>6.73</v>
      </c>
      <c r="G300" s="17">
        <f t="shared" si="9"/>
        <v>942.2</v>
      </c>
      <c r="H300" s="70"/>
      <c r="I300" s="168"/>
      <c r="J300" s="75"/>
      <c r="K300" s="17">
        <f>апр.23!K300+май.23!H300-май.23!G300</f>
        <v>-1298.8900000000001</v>
      </c>
      <c r="L300" s="67"/>
    </row>
    <row r="301" spans="1:12">
      <c r="A301" s="138"/>
      <c r="B301" s="125">
        <v>301</v>
      </c>
      <c r="C301" s="69">
        <v>36089</v>
      </c>
      <c r="D301" s="69">
        <v>36917</v>
      </c>
      <c r="E301" s="70">
        <f t="shared" si="8"/>
        <v>828</v>
      </c>
      <c r="F301" s="70">
        <v>6.73</v>
      </c>
      <c r="G301" s="17">
        <f t="shared" si="9"/>
        <v>5572.4400000000005</v>
      </c>
      <c r="H301" s="70"/>
      <c r="I301" s="168"/>
      <c r="J301" s="75"/>
      <c r="K301" s="17">
        <f>апр.23!K301+май.23!H301-май.23!G301</f>
        <v>-72020.070000000022</v>
      </c>
      <c r="L301" s="67"/>
    </row>
    <row r="302" spans="1:12">
      <c r="A302" s="138"/>
      <c r="B302" s="125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17">
        <f>апр.23!K302+май.23!H302-май.23!G302</f>
        <v>0</v>
      </c>
      <c r="L302" s="67"/>
    </row>
    <row r="303" spans="1:12">
      <c r="A303" s="138"/>
      <c r="B303" s="125">
        <v>303</v>
      </c>
      <c r="C303" s="69">
        <v>34775</v>
      </c>
      <c r="D303" s="69">
        <v>35222</v>
      </c>
      <c r="E303" s="70">
        <f t="shared" si="8"/>
        <v>447</v>
      </c>
      <c r="F303" s="70">
        <v>6.73</v>
      </c>
      <c r="G303" s="17">
        <f t="shared" si="9"/>
        <v>3008.3100000000004</v>
      </c>
      <c r="H303" s="70">
        <v>5000</v>
      </c>
      <c r="I303" s="168">
        <v>963767</v>
      </c>
      <c r="J303" s="75">
        <v>45062</v>
      </c>
      <c r="K303" s="17">
        <f>апр.23!K303+май.23!H303-май.23!G303</f>
        <v>5660.8399999999974</v>
      </c>
      <c r="L303" s="67"/>
    </row>
    <row r="304" spans="1:12">
      <c r="A304" s="138"/>
      <c r="B304" s="125">
        <v>304</v>
      </c>
      <c r="C304" s="69">
        <v>24251</v>
      </c>
      <c r="D304" s="69">
        <v>24337</v>
      </c>
      <c r="E304" s="70">
        <f t="shared" si="8"/>
        <v>86</v>
      </c>
      <c r="F304" s="70">
        <v>6.73</v>
      </c>
      <c r="G304" s="17">
        <f t="shared" si="9"/>
        <v>578.78000000000009</v>
      </c>
      <c r="H304" s="70"/>
      <c r="I304" s="168"/>
      <c r="J304" s="75"/>
      <c r="K304" s="17">
        <f>апр.23!K304+май.23!H304-май.23!G304</f>
        <v>-3041.9600000000005</v>
      </c>
      <c r="L304" s="67"/>
    </row>
    <row r="305" spans="1:12">
      <c r="A305" s="140"/>
      <c r="B305" s="125">
        <v>305</v>
      </c>
      <c r="C305" s="69">
        <v>1394</v>
      </c>
      <c r="D305" s="69">
        <v>1398</v>
      </c>
      <c r="E305" s="70">
        <f t="shared" si="8"/>
        <v>4</v>
      </c>
      <c r="F305" s="70">
        <v>6.73</v>
      </c>
      <c r="G305" s="17">
        <f t="shared" si="9"/>
        <v>26.92</v>
      </c>
      <c r="H305" s="70">
        <v>410.53</v>
      </c>
      <c r="I305" s="168">
        <v>603207</v>
      </c>
      <c r="J305" s="75">
        <v>45075</v>
      </c>
      <c r="K305" s="17">
        <f>апр.23!K305+май.23!H305-май.23!G305</f>
        <v>-26.920000000000059</v>
      </c>
      <c r="L305" s="67"/>
    </row>
    <row r="306" spans="1:12">
      <c r="A306" s="138"/>
      <c r="B306" s="125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17">
        <f>апр.23!K306+май.23!H306-май.23!G306</f>
        <v>0</v>
      </c>
      <c r="L306" s="67"/>
    </row>
    <row r="307" spans="1:12">
      <c r="A307" s="138"/>
      <c r="B307" s="125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17">
        <f>апр.23!K307+май.23!H307-май.23!G307</f>
        <v>0</v>
      </c>
      <c r="L307" s="67"/>
    </row>
    <row r="308" spans="1:12">
      <c r="A308" s="138"/>
      <c r="B308" s="125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17">
        <f>апр.23!K308+май.23!H308-май.23!G308</f>
        <v>0</v>
      </c>
      <c r="L308" s="67"/>
    </row>
    <row r="309" spans="1:12">
      <c r="A309" s="138"/>
      <c r="B309" s="125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17">
        <f>апр.23!K309+май.23!H309-май.23!G309</f>
        <v>0</v>
      </c>
      <c r="L309" s="67"/>
    </row>
    <row r="310" spans="1:12">
      <c r="A310" s="138"/>
      <c r="B310" s="125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17">
        <f>апр.23!K310+май.23!H310-май.23!G310</f>
        <v>0</v>
      </c>
      <c r="L310" s="67"/>
    </row>
    <row r="311" spans="1:12">
      <c r="A311" s="138"/>
      <c r="B311" s="125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17">
        <f>апр.23!K311+май.23!H311-май.23!G311</f>
        <v>0</v>
      </c>
      <c r="L311" s="67"/>
    </row>
    <row r="312" spans="1:12">
      <c r="A312" s="138"/>
      <c r="B312" s="125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17">
        <f>апр.23!K312+май.23!H312-май.23!G312</f>
        <v>0</v>
      </c>
      <c r="L312" s="67"/>
    </row>
    <row r="313" spans="1:12">
      <c r="A313" s="138"/>
      <c r="B313" s="125">
        <v>313</v>
      </c>
      <c r="C313" s="69">
        <v>7061</v>
      </c>
      <c r="D313" s="69">
        <v>7699</v>
      </c>
      <c r="E313" s="70">
        <f t="shared" si="8"/>
        <v>638</v>
      </c>
      <c r="F313" s="70">
        <v>6.73</v>
      </c>
      <c r="G313" s="17">
        <f t="shared" si="9"/>
        <v>4293.7400000000007</v>
      </c>
      <c r="H313" s="70"/>
      <c r="I313" s="168"/>
      <c r="J313" s="75"/>
      <c r="K313" s="17">
        <f>апр.23!K313+май.23!H313-май.23!G313</f>
        <v>-26913.270000000004</v>
      </c>
      <c r="L313" s="67"/>
    </row>
    <row r="314" spans="1:12">
      <c r="A314" s="138"/>
      <c r="B314" s="125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17">
        <f>апр.23!K314+май.23!H314-май.23!G314</f>
        <v>0</v>
      </c>
      <c r="L314" s="67"/>
    </row>
    <row r="315" spans="1:12">
      <c r="A315" s="138"/>
      <c r="B315" s="125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17">
        <f>апр.23!K315+май.23!H315-май.23!G315</f>
        <v>0</v>
      </c>
      <c r="L315" s="67"/>
    </row>
    <row r="316" spans="1:12">
      <c r="A316" s="111"/>
      <c r="B316" s="125">
        <v>316</v>
      </c>
      <c r="C316" s="69">
        <v>41560</v>
      </c>
      <c r="D316" s="69">
        <v>42259</v>
      </c>
      <c r="E316" s="70">
        <f t="shared" si="8"/>
        <v>699</v>
      </c>
      <c r="F316" s="112">
        <v>4.71</v>
      </c>
      <c r="G316" s="17">
        <f t="shared" si="9"/>
        <v>3292.29</v>
      </c>
      <c r="H316" s="70"/>
      <c r="I316" s="168"/>
      <c r="J316" s="75"/>
      <c r="K316" s="17">
        <f>апр.23!K316+май.23!H316-май.23!G316</f>
        <v>135.21000000000004</v>
      </c>
      <c r="L316" s="67"/>
    </row>
    <row r="317" spans="1:12">
      <c r="A317" s="138"/>
      <c r="B317" s="125">
        <v>317</v>
      </c>
      <c r="C317" s="69">
        <v>6792</v>
      </c>
      <c r="D317" s="69">
        <v>6859</v>
      </c>
      <c r="E317" s="70">
        <f t="shared" si="8"/>
        <v>67</v>
      </c>
      <c r="F317" s="70">
        <v>6.73</v>
      </c>
      <c r="G317" s="17">
        <f t="shared" si="9"/>
        <v>450.91</v>
      </c>
      <c r="H317" s="70">
        <v>1000</v>
      </c>
      <c r="I317" s="168">
        <v>278446</v>
      </c>
      <c r="J317" s="75">
        <v>45051</v>
      </c>
      <c r="K317" s="17">
        <f>апр.23!K317+май.23!H317-май.23!G317</f>
        <v>592.4899999999991</v>
      </c>
      <c r="L317" s="67"/>
    </row>
    <row r="318" spans="1:12">
      <c r="A318" s="138"/>
      <c r="B318" s="125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17">
        <f>апр.23!K318+май.23!H318-май.23!G318</f>
        <v>0</v>
      </c>
      <c r="L318" s="67"/>
    </row>
    <row r="319" spans="1:12">
      <c r="A319" s="138"/>
      <c r="B319" s="125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17">
        <f>апр.23!K319+май.23!H319-май.23!G319</f>
        <v>0</v>
      </c>
      <c r="L319" s="67"/>
    </row>
    <row r="320" spans="1:12">
      <c r="A320" s="138"/>
      <c r="B320" s="125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17">
        <f>апр.23!K320+май.23!H320-май.23!G320</f>
        <v>0</v>
      </c>
      <c r="L320" s="67"/>
    </row>
    <row r="321" spans="1:12">
      <c r="A321" s="138"/>
      <c r="B321" s="125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17">
        <f>апр.23!K321+май.23!H321-май.23!G321</f>
        <v>0</v>
      </c>
      <c r="L321" s="67"/>
    </row>
    <row r="322" spans="1:12">
      <c r="A322" s="138"/>
      <c r="B322" s="125">
        <v>322</v>
      </c>
      <c r="C322" s="69">
        <v>26695</v>
      </c>
      <c r="D322" s="69">
        <v>27342</v>
      </c>
      <c r="E322" s="70">
        <f t="shared" si="8"/>
        <v>647</v>
      </c>
      <c r="F322" s="70">
        <v>6.73</v>
      </c>
      <c r="G322" s="17">
        <f t="shared" si="9"/>
        <v>4354.3100000000004</v>
      </c>
      <c r="H322" s="70"/>
      <c r="I322" s="168"/>
      <c r="J322" s="75"/>
      <c r="K322" s="17">
        <f>апр.23!K322+май.23!H322-май.23!G322</f>
        <v>-21079.140000000003</v>
      </c>
      <c r="L322" s="67"/>
    </row>
    <row r="323" spans="1:12">
      <c r="A323" s="138"/>
      <c r="B323" s="125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17">
        <f>апр.23!K323+май.23!H323-май.23!G323</f>
        <v>0</v>
      </c>
      <c r="L323" s="67"/>
    </row>
    <row r="324" spans="1:12">
      <c r="A324" s="138"/>
      <c r="B324" s="125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>
        <v>1400</v>
      </c>
      <c r="I324" s="168">
        <v>326285</v>
      </c>
      <c r="J324" s="75">
        <v>45062</v>
      </c>
      <c r="K324" s="17">
        <f>апр.23!K324+май.23!H324-май.23!G324</f>
        <v>8674.82</v>
      </c>
      <c r="L324" s="67"/>
    </row>
    <row r="325" spans="1:12">
      <c r="A325" s="138"/>
      <c r="B325" s="125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17">
        <f>апр.23!K325+май.23!H325-май.23!G325</f>
        <v>0</v>
      </c>
      <c r="L325" s="67"/>
    </row>
    <row r="326" spans="1:12">
      <c r="A326" s="138"/>
      <c r="B326" s="125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17">
        <f>апр.23!K326+май.23!H326-май.23!G326</f>
        <v>0</v>
      </c>
      <c r="L326" s="67"/>
    </row>
    <row r="327" spans="1:12">
      <c r="A327" s="138"/>
      <c r="B327" s="125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17">
        <f>апр.23!K327+май.23!H327-май.23!G327</f>
        <v>0</v>
      </c>
      <c r="L327" s="67"/>
    </row>
    <row r="328" spans="1:12">
      <c r="A328" s="138"/>
      <c r="B328" s="125">
        <v>328</v>
      </c>
      <c r="C328" s="69">
        <v>8646</v>
      </c>
      <c r="D328" s="69">
        <v>9213</v>
      </c>
      <c r="E328" s="70">
        <f t="shared" si="8"/>
        <v>567</v>
      </c>
      <c r="F328" s="70">
        <v>6.73</v>
      </c>
      <c r="G328" s="17">
        <f t="shared" si="9"/>
        <v>3815.9100000000003</v>
      </c>
      <c r="H328" s="70">
        <v>11557.01</v>
      </c>
      <c r="I328" s="168">
        <v>698870.70439299999</v>
      </c>
      <c r="J328" s="75">
        <v>45048</v>
      </c>
      <c r="K328" s="17">
        <f>апр.23!K328+май.23!H328-май.23!G328</f>
        <v>-2973.8400000000024</v>
      </c>
      <c r="L328" s="67"/>
    </row>
    <row r="329" spans="1:12">
      <c r="A329" s="138"/>
      <c r="B329" s="125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17">
        <f>апр.23!K329+май.23!H329-май.23!G329</f>
        <v>0</v>
      </c>
      <c r="L329" s="67"/>
    </row>
    <row r="330" spans="1:12">
      <c r="A330" s="138"/>
      <c r="B330" s="125">
        <v>330</v>
      </c>
      <c r="C330" s="69">
        <v>5275</v>
      </c>
      <c r="D330" s="69">
        <v>5481</v>
      </c>
      <c r="E330" s="70">
        <f t="shared" si="8"/>
        <v>206</v>
      </c>
      <c r="F330" s="70">
        <v>6.73</v>
      </c>
      <c r="G330" s="17">
        <f t="shared" si="9"/>
        <v>1386.38</v>
      </c>
      <c r="H330" s="70">
        <v>174.98</v>
      </c>
      <c r="I330" s="168">
        <v>43774</v>
      </c>
      <c r="J330" s="75">
        <v>45056</v>
      </c>
      <c r="K330" s="17">
        <f>апр.23!K330+май.23!H330-май.23!G330</f>
        <v>-1434.64</v>
      </c>
      <c r="L330" s="67"/>
    </row>
    <row r="331" spans="1:12">
      <c r="A331" s="138"/>
      <c r="B331" s="125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17">
        <f>апр.23!K331+май.23!H331-май.23!G331</f>
        <v>0</v>
      </c>
      <c r="L331" s="67"/>
    </row>
    <row r="332" spans="1:12">
      <c r="A332" s="138"/>
      <c r="B332" s="128">
        <v>332</v>
      </c>
      <c r="C332" s="69"/>
      <c r="D332" s="69"/>
      <c r="E332" s="70">
        <f t="shared" si="8"/>
        <v>0</v>
      </c>
      <c r="F332" s="70">
        <v>6.73</v>
      </c>
      <c r="G332" s="17">
        <f t="shared" si="9"/>
        <v>0</v>
      </c>
      <c r="H332" s="70"/>
      <c r="I332" s="168"/>
      <c r="J332" s="75"/>
      <c r="K332" s="17">
        <f>апр.23!K332+май.23!H332-май.23!G332</f>
        <v>0</v>
      </c>
      <c r="L332" s="67"/>
    </row>
    <row r="333" spans="1:12">
      <c r="A333" s="138"/>
      <c r="B333" s="125">
        <v>333</v>
      </c>
      <c r="C333" s="69"/>
      <c r="D333" s="69"/>
      <c r="E333" s="70">
        <f t="shared" si="8"/>
        <v>0</v>
      </c>
      <c r="F333" s="70">
        <v>6.73</v>
      </c>
      <c r="G333" s="17">
        <f t="shared" si="9"/>
        <v>0</v>
      </c>
      <c r="H333" s="70"/>
      <c r="I333" s="168"/>
      <c r="J333" s="75"/>
      <c r="K333" s="17">
        <f>апр.23!K333+май.23!H333-май.23!G333</f>
        <v>0</v>
      </c>
      <c r="L333" s="67"/>
    </row>
    <row r="334" spans="1:12">
      <c r="A334" s="138"/>
      <c r="B334" s="128">
        <v>334</v>
      </c>
      <c r="C334" s="69"/>
      <c r="D334" s="69"/>
      <c r="E334" s="70">
        <f t="shared" si="8"/>
        <v>0</v>
      </c>
      <c r="F334" s="70">
        <v>6.73</v>
      </c>
      <c r="G334" s="70">
        <f t="shared" si="9"/>
        <v>0</v>
      </c>
      <c r="H334" s="70"/>
      <c r="I334" s="168"/>
      <c r="J334" s="75"/>
      <c r="K334" s="70">
        <f>апр.23!K334+май.23!H334-май.23!G334</f>
        <v>0</v>
      </c>
      <c r="L334" s="67"/>
    </row>
    <row r="335" spans="1:12">
      <c r="A335" s="138"/>
      <c r="B335" s="128">
        <v>335</v>
      </c>
      <c r="C335" s="69">
        <v>3336</v>
      </c>
      <c r="D335" s="69">
        <v>3396</v>
      </c>
      <c r="E335" s="70">
        <f t="shared" ref="E335:E354" si="10">D335-C335</f>
        <v>60</v>
      </c>
      <c r="F335" s="70">
        <v>6.73</v>
      </c>
      <c r="G335" s="70">
        <f t="shared" ref="G335:G351" si="11">F335*E335</f>
        <v>403.8</v>
      </c>
      <c r="H335" s="70"/>
      <c r="I335" s="168"/>
      <c r="J335" s="75"/>
      <c r="K335" s="70">
        <f>апр.23!K335+май.23!H335-май.23!G335</f>
        <v>-403.8</v>
      </c>
      <c r="L335" s="67"/>
    </row>
    <row r="336" spans="1:12">
      <c r="A336" s="138"/>
      <c r="B336" s="125">
        <v>336</v>
      </c>
      <c r="C336" s="69">
        <v>48587</v>
      </c>
      <c r="D336" s="69">
        <v>48924</v>
      </c>
      <c r="E336" s="70">
        <f t="shared" si="10"/>
        <v>337</v>
      </c>
      <c r="F336" s="112">
        <v>4.71</v>
      </c>
      <c r="G336" s="17">
        <f t="shared" si="11"/>
        <v>1587.27</v>
      </c>
      <c r="H336" s="70">
        <v>4000</v>
      </c>
      <c r="I336" s="168">
        <v>17</v>
      </c>
      <c r="J336" s="75">
        <v>45049</v>
      </c>
      <c r="K336" s="17">
        <f>апр.23!K336+май.23!H336-май.23!G336</f>
        <v>4424.43</v>
      </c>
      <c r="L336" s="67"/>
    </row>
    <row r="337" spans="1:12">
      <c r="A337" s="138"/>
      <c r="B337" s="125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апр.23!K337+май.23!H337-май.23!G337</f>
        <v>0</v>
      </c>
      <c r="L337" s="67"/>
    </row>
    <row r="338" spans="1:12">
      <c r="A338" s="138"/>
      <c r="B338" s="125">
        <v>338</v>
      </c>
      <c r="C338" s="69">
        <v>18935</v>
      </c>
      <c r="D338" s="69">
        <v>19256</v>
      </c>
      <c r="E338" s="70">
        <f t="shared" si="10"/>
        <v>321</v>
      </c>
      <c r="F338" s="70">
        <v>6.73</v>
      </c>
      <c r="G338" s="17">
        <f t="shared" si="11"/>
        <v>2160.33</v>
      </c>
      <c r="H338" s="70"/>
      <c r="I338" s="168"/>
      <c r="J338" s="75"/>
      <c r="K338" s="17">
        <f>апр.23!K338+май.23!H338-май.23!G338</f>
        <v>2839.6899999999987</v>
      </c>
      <c r="L338" s="67"/>
    </row>
    <row r="339" spans="1:12">
      <c r="A339" s="138"/>
      <c r="B339" s="125">
        <v>339</v>
      </c>
      <c r="C339" s="69">
        <v>9847</v>
      </c>
      <c r="D339" s="69">
        <v>10049</v>
      </c>
      <c r="E339" s="70">
        <f t="shared" si="10"/>
        <v>202</v>
      </c>
      <c r="F339" s="70">
        <v>6.73</v>
      </c>
      <c r="G339" s="17">
        <f t="shared" si="11"/>
        <v>1359.46</v>
      </c>
      <c r="H339" s="70">
        <v>1794</v>
      </c>
      <c r="I339" s="175" t="s">
        <v>90</v>
      </c>
      <c r="J339" s="75" t="s">
        <v>91</v>
      </c>
      <c r="K339" s="17">
        <f>апр.23!K339+май.23!H339-май.23!G339</f>
        <v>742.46</v>
      </c>
      <c r="L339" s="67"/>
    </row>
    <row r="340" spans="1:12">
      <c r="A340" s="138"/>
      <c r="B340" s="128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апр.23!K340+май.23!H340-май.23!G340</f>
        <v>0</v>
      </c>
      <c r="L340" s="67"/>
    </row>
    <row r="341" spans="1:12">
      <c r="A341" s="138"/>
      <c r="B341" s="125">
        <v>341</v>
      </c>
      <c r="C341" s="69">
        <v>149507</v>
      </c>
      <c r="D341" s="69">
        <v>150187</v>
      </c>
      <c r="E341" s="70">
        <f t="shared" si="10"/>
        <v>680</v>
      </c>
      <c r="F341" s="112">
        <v>4.71</v>
      </c>
      <c r="G341" s="17">
        <f t="shared" si="11"/>
        <v>3202.8</v>
      </c>
      <c r="H341" s="70"/>
      <c r="I341" s="168"/>
      <c r="J341" s="75"/>
      <c r="K341" s="17">
        <f>апр.23!K341+май.23!H341-май.23!G341</f>
        <v>18779.990000000002</v>
      </c>
      <c r="L341" s="67">
        <v>20354009</v>
      </c>
    </row>
    <row r="342" spans="1:12">
      <c r="A342" s="138"/>
      <c r="B342" s="125">
        <v>342</v>
      </c>
      <c r="C342" s="69">
        <v>56274</v>
      </c>
      <c r="D342" s="69">
        <v>57179</v>
      </c>
      <c r="E342" s="70">
        <f t="shared" si="10"/>
        <v>905</v>
      </c>
      <c r="F342" s="70">
        <v>6.73</v>
      </c>
      <c r="G342" s="17">
        <f t="shared" si="11"/>
        <v>6090.6500000000005</v>
      </c>
      <c r="H342" s="70">
        <v>15000</v>
      </c>
      <c r="I342" s="168">
        <v>270738</v>
      </c>
      <c r="J342" s="75">
        <v>45051</v>
      </c>
      <c r="K342" s="17">
        <f>апр.23!K342+май.23!H342-май.23!G342</f>
        <v>4629.0699999999988</v>
      </c>
      <c r="L342" s="67"/>
    </row>
    <row r="343" spans="1:12">
      <c r="A343" s="138"/>
      <c r="B343" s="125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апр.23!K343+май.23!H343-май.23!G343</f>
        <v>0</v>
      </c>
      <c r="L343" s="67"/>
    </row>
    <row r="344" spans="1:12">
      <c r="A344" s="138"/>
      <c r="B344" s="125">
        <v>344</v>
      </c>
      <c r="C344" s="69">
        <v>8276</v>
      </c>
      <c r="D344" s="69">
        <v>8833</v>
      </c>
      <c r="E344" s="70">
        <f t="shared" si="10"/>
        <v>557</v>
      </c>
      <c r="F344" s="70">
        <v>6.73</v>
      </c>
      <c r="G344" s="17">
        <f t="shared" si="11"/>
        <v>3748.61</v>
      </c>
      <c r="H344" s="70"/>
      <c r="I344" s="168"/>
      <c r="J344" s="75"/>
      <c r="K344" s="17">
        <f>апр.23!K344+май.23!H344-май.23!G344</f>
        <v>1251.3899999999999</v>
      </c>
      <c r="L344" s="67"/>
    </row>
    <row r="345" spans="1:12">
      <c r="A345" s="138"/>
      <c r="B345" s="125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апр.23!K345+май.23!H345-май.23!G345</f>
        <v>0</v>
      </c>
      <c r="L345" s="67"/>
    </row>
    <row r="346" spans="1:12">
      <c r="A346" s="138"/>
      <c r="B346" s="125">
        <v>346</v>
      </c>
      <c r="C346" s="69">
        <v>27401</v>
      </c>
      <c r="D346" s="69">
        <v>27713</v>
      </c>
      <c r="E346" s="70">
        <f t="shared" si="10"/>
        <v>312</v>
      </c>
      <c r="F346" s="70">
        <v>6.73</v>
      </c>
      <c r="G346" s="17">
        <f t="shared" si="11"/>
        <v>2099.7600000000002</v>
      </c>
      <c r="H346" s="70"/>
      <c r="I346" s="168"/>
      <c r="J346" s="75"/>
      <c r="K346" s="17">
        <f>апр.23!K346+май.23!H346-май.23!G346</f>
        <v>3914.1099999999997</v>
      </c>
      <c r="L346" s="67"/>
    </row>
    <row r="347" spans="1:12">
      <c r="A347" s="138"/>
      <c r="B347" s="125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апр.23!K347+май.23!H347-май.23!G347</f>
        <v>0</v>
      </c>
      <c r="L347" s="67"/>
    </row>
    <row r="348" spans="1:12">
      <c r="A348" s="138"/>
      <c r="B348" s="53">
        <v>348</v>
      </c>
      <c r="C348" s="69">
        <v>18493</v>
      </c>
      <c r="D348" s="69">
        <v>19114</v>
      </c>
      <c r="E348" s="70">
        <f t="shared" si="10"/>
        <v>621</v>
      </c>
      <c r="F348" s="70">
        <v>6.73</v>
      </c>
      <c r="G348" s="17">
        <f t="shared" si="11"/>
        <v>4179.33</v>
      </c>
      <c r="H348" s="70">
        <v>1500</v>
      </c>
      <c r="I348" s="168">
        <v>123589</v>
      </c>
      <c r="J348" s="75">
        <v>45071</v>
      </c>
      <c r="K348" s="17">
        <f>апр.23!K348+май.23!H348-май.23!G348</f>
        <v>-7011.46</v>
      </c>
      <c r="L348" s="67"/>
    </row>
    <row r="349" spans="1:12">
      <c r="A349" s="138"/>
      <c r="B349" s="53">
        <v>349</v>
      </c>
      <c r="C349" s="69">
        <v>91251</v>
      </c>
      <c r="D349" s="69">
        <v>92294</v>
      </c>
      <c r="E349" s="70">
        <f t="shared" si="10"/>
        <v>1043</v>
      </c>
      <c r="F349" s="112">
        <v>4.71</v>
      </c>
      <c r="G349" s="28">
        <f t="shared" si="11"/>
        <v>4912.53</v>
      </c>
      <c r="H349" s="70">
        <v>4550</v>
      </c>
      <c r="I349" s="168">
        <v>314162</v>
      </c>
      <c r="J349" s="75">
        <v>45062</v>
      </c>
      <c r="K349" s="17">
        <f>апр.23!K349+май.23!H349-май.23!G349</f>
        <v>5412.37</v>
      </c>
      <c r="L349" s="67"/>
    </row>
    <row r="350" spans="1:12">
      <c r="A350" s="139"/>
      <c r="B350" s="55">
        <v>350</v>
      </c>
      <c r="C350" s="69">
        <v>15740</v>
      </c>
      <c r="D350" s="69">
        <v>15994</v>
      </c>
      <c r="E350" s="70">
        <f t="shared" si="10"/>
        <v>254</v>
      </c>
      <c r="F350" s="112">
        <v>4.71</v>
      </c>
      <c r="G350" s="17">
        <f t="shared" si="11"/>
        <v>1196.3399999999999</v>
      </c>
      <c r="H350" s="70"/>
      <c r="I350" s="168"/>
      <c r="J350" s="75"/>
      <c r="K350" s="17">
        <f>апр.23!K350+май.23!H350-май.23!G350</f>
        <v>-1845.1599999999999</v>
      </c>
      <c r="L350" s="67"/>
    </row>
    <row r="351" spans="1:12">
      <c r="A351" s="138"/>
      <c r="B351" s="53" t="s">
        <v>21</v>
      </c>
      <c r="C351" s="69">
        <v>8982</v>
      </c>
      <c r="D351" s="69">
        <v>8992</v>
      </c>
      <c r="E351" s="70">
        <f t="shared" si="10"/>
        <v>10</v>
      </c>
      <c r="F351" s="70">
        <v>6.73</v>
      </c>
      <c r="G351" s="70">
        <f t="shared" si="11"/>
        <v>67.300000000000011</v>
      </c>
      <c r="H351" s="70">
        <v>67.3</v>
      </c>
      <c r="I351" s="168"/>
      <c r="J351" s="75"/>
      <c r="K351" s="70">
        <f>апр.23!K351+май.23!H351-май.23!G351</f>
        <v>0</v>
      </c>
      <c r="L351" s="67"/>
    </row>
    <row r="352" spans="1:12" ht="15.75">
      <c r="A352" s="93"/>
      <c r="B352" s="132"/>
      <c r="C352" s="69">
        <v>31782</v>
      </c>
      <c r="D352" s="69">
        <v>32164</v>
      </c>
      <c r="E352" s="70">
        <f t="shared" si="10"/>
        <v>382</v>
      </c>
      <c r="F352" s="70">
        <v>6.73</v>
      </c>
      <c r="G352" s="133"/>
      <c r="H352" s="64"/>
      <c r="I352" s="2"/>
      <c r="J352" s="64"/>
      <c r="K352" s="133"/>
      <c r="L352" s="64"/>
    </row>
    <row r="353" spans="1:12" ht="15.75">
      <c r="A353" s="93"/>
      <c r="B353" s="132"/>
      <c r="C353" s="69">
        <v>29747</v>
      </c>
      <c r="D353" s="69">
        <v>30370</v>
      </c>
      <c r="E353" s="70">
        <f t="shared" si="10"/>
        <v>623</v>
      </c>
      <c r="F353" s="70">
        <v>6.73</v>
      </c>
      <c r="G353" s="133"/>
      <c r="H353" s="64"/>
      <c r="I353" s="64"/>
      <c r="J353" s="64"/>
      <c r="K353" s="133"/>
      <c r="L353" s="64"/>
    </row>
    <row r="354" spans="1:12" ht="15.75">
      <c r="A354" s="93"/>
      <c r="B354" s="132"/>
      <c r="C354" s="69">
        <v>13247</v>
      </c>
      <c r="D354" s="69">
        <v>13576</v>
      </c>
      <c r="E354" s="70">
        <f t="shared" si="10"/>
        <v>329</v>
      </c>
      <c r="F354" s="70">
        <v>6.73</v>
      </c>
      <c r="G354" s="133"/>
      <c r="H354" s="64"/>
      <c r="I354" s="64"/>
      <c r="J354" s="64"/>
      <c r="K354" s="133"/>
      <c r="L354" s="64"/>
    </row>
    <row r="355" spans="1:12">
      <c r="A355" s="9"/>
      <c r="H355" s="64"/>
      <c r="I355" s="64"/>
      <c r="J355" s="64"/>
    </row>
    <row r="356" spans="1:12">
      <c r="H356" s="64"/>
      <c r="I356" s="64"/>
      <c r="J356" s="64"/>
    </row>
    <row r="357" spans="1:12">
      <c r="H357" s="64"/>
      <c r="I357" s="64"/>
      <c r="J357" s="64"/>
    </row>
    <row r="358" spans="1:12">
      <c r="H358" s="64"/>
      <c r="I358" s="64"/>
      <c r="J358" s="64"/>
    </row>
    <row r="359" spans="1:12">
      <c r="H359" s="64"/>
      <c r="I359" s="64"/>
      <c r="J359" s="64"/>
    </row>
    <row r="360" spans="1:12">
      <c r="H360" s="64"/>
      <c r="I360" s="64"/>
      <c r="J360" s="64"/>
    </row>
    <row r="361" spans="1:12">
      <c r="H361" s="64"/>
      <c r="I361" s="64"/>
      <c r="J361" s="64"/>
    </row>
    <row r="362" spans="1:12">
      <c r="H362" s="64"/>
      <c r="I362" s="64"/>
      <c r="J362" s="64"/>
    </row>
    <row r="363" spans="1:12">
      <c r="H363" s="64"/>
      <c r="I363" s="64"/>
      <c r="J363" s="64"/>
    </row>
    <row r="364" spans="1:12">
      <c r="H364" s="64"/>
      <c r="I364" s="64"/>
      <c r="J364" s="64"/>
    </row>
    <row r="365" spans="1:12">
      <c r="H365" s="64"/>
      <c r="I365" s="64"/>
      <c r="J365" s="64"/>
    </row>
    <row r="366" spans="1:12">
      <c r="H366" s="64"/>
      <c r="I366" s="64"/>
      <c r="J366" s="64"/>
    </row>
    <row r="367" spans="1:12">
      <c r="H367" s="64"/>
      <c r="I367" s="64"/>
      <c r="J367" s="64"/>
    </row>
    <row r="368" spans="1:12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L6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8" priority="1" operator="lessThan">
      <formula>-0.1</formula>
    </cfRule>
  </conditionalFormatting>
  <pageMargins left="0.7" right="0.7" top="0.75" bottom="0.75" header="0.3" footer="0.3"/>
  <pageSetup paperSize="9" scale="1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79"/>
  <sheetViews>
    <sheetView topLeftCell="A268" workbookViewId="0">
      <selection activeCell="D283" sqref="D283"/>
    </sheetView>
  </sheetViews>
  <sheetFormatPr defaultColWidth="9.140625" defaultRowHeight="15"/>
  <cols>
    <col min="1" max="1" width="19.7109375" customWidth="1"/>
    <col min="2" max="2" width="9.140625" style="11"/>
    <col min="3" max="3" width="12" style="11" customWidth="1"/>
    <col min="4" max="4" width="10.42578125" style="11" customWidth="1"/>
    <col min="5" max="6" width="9.140625" style="11"/>
    <col min="7" max="7" width="11.28515625" style="11" customWidth="1"/>
    <col min="8" max="8" width="13.140625" style="11" bestFit="1" customWidth="1"/>
    <col min="9" max="9" width="12.42578125" style="59" customWidth="1"/>
    <col min="10" max="10" width="13.140625" style="11" customWidth="1"/>
    <col min="11" max="11" width="12.28515625" style="11" customWidth="1"/>
    <col min="12" max="16384" width="9.140625" style="11"/>
  </cols>
  <sheetData>
    <row r="1" spans="1:11">
      <c r="A1" s="187" t="s">
        <v>64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9" t="s">
        <v>65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>
      <c r="A4" s="62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4">
        <v>10</v>
      </c>
      <c r="J4" s="13">
        <v>11</v>
      </c>
      <c r="K4" s="13">
        <v>12</v>
      </c>
    </row>
    <row r="5" spans="1:11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4" t="s">
        <v>12</v>
      </c>
      <c r="J5" s="196" t="s">
        <v>13</v>
      </c>
      <c r="K5" s="191" t="s">
        <v>16</v>
      </c>
    </row>
    <row r="6" spans="1:11" ht="30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7"/>
      <c r="J6" s="195"/>
      <c r="K6" s="191"/>
    </row>
    <row r="7" spans="1:11">
      <c r="A7" s="15">
        <v>0</v>
      </c>
      <c r="B7" s="15">
        <v>0</v>
      </c>
      <c r="C7" s="69">
        <v>90605</v>
      </c>
      <c r="D7" s="69">
        <v>90903</v>
      </c>
      <c r="E7" s="70">
        <f>D7-C7</f>
        <v>298</v>
      </c>
      <c r="F7" s="70">
        <v>6.73</v>
      </c>
      <c r="G7" s="17">
        <f>F7*E7</f>
        <v>2005.5400000000002</v>
      </c>
      <c r="H7" s="70">
        <v>2005.54</v>
      </c>
      <c r="I7" s="137"/>
      <c r="J7" s="75"/>
      <c r="K7" s="17">
        <f>май.23!K7+июн.23!H7-июн.23!G7</f>
        <v>0</v>
      </c>
    </row>
    <row r="8" spans="1:11">
      <c r="A8" s="176">
        <v>1</v>
      </c>
      <c r="B8" s="130">
        <v>1</v>
      </c>
      <c r="C8" s="69">
        <v>70028</v>
      </c>
      <c r="D8" s="69">
        <v>70546</v>
      </c>
      <c r="E8" s="70">
        <f>D8-C8</f>
        <v>518</v>
      </c>
      <c r="F8" s="112">
        <v>4.71</v>
      </c>
      <c r="G8" s="17">
        <f>F8*E8</f>
        <v>2439.7800000000002</v>
      </c>
      <c r="H8" s="70">
        <v>7000</v>
      </c>
      <c r="I8" s="168">
        <v>451932</v>
      </c>
      <c r="J8" s="75">
        <v>45103</v>
      </c>
      <c r="K8" s="17">
        <f>май.23!K8+июн.23!H8-июн.23!G8</f>
        <v>12711.130000000001</v>
      </c>
    </row>
    <row r="9" spans="1:11" s="67" customFormat="1">
      <c r="A9" s="176">
        <v>2</v>
      </c>
      <c r="B9" s="117">
        <v>2</v>
      </c>
      <c r="C9" s="69">
        <v>466</v>
      </c>
      <c r="D9" s="69">
        <v>537</v>
      </c>
      <c r="E9" s="70">
        <f>D9-C9</f>
        <v>71</v>
      </c>
      <c r="F9" s="70">
        <v>6.73</v>
      </c>
      <c r="G9" s="70">
        <f>F9*E9</f>
        <v>477.83000000000004</v>
      </c>
      <c r="H9" s="70">
        <v>702.11</v>
      </c>
      <c r="I9" s="168">
        <v>858073</v>
      </c>
      <c r="J9" s="75">
        <v>45096</v>
      </c>
      <c r="K9" s="70">
        <f>май.23!K9+июн.23!H9-июн.23!G9</f>
        <v>-563.13000000000011</v>
      </c>
    </row>
    <row r="10" spans="1:11">
      <c r="A10" s="176">
        <v>3</v>
      </c>
      <c r="B10" s="117">
        <v>3</v>
      </c>
      <c r="C10" s="69">
        <v>14750</v>
      </c>
      <c r="D10" s="69">
        <v>14799</v>
      </c>
      <c r="E10" s="70">
        <f t="shared" ref="E10:E74" si="0">D10-C10</f>
        <v>49</v>
      </c>
      <c r="F10" s="70">
        <v>6.73</v>
      </c>
      <c r="G10" s="17">
        <f t="shared" ref="G10:G74" si="1">F10*E10</f>
        <v>329.77000000000004</v>
      </c>
      <c r="H10" s="70">
        <v>202</v>
      </c>
      <c r="I10" s="168">
        <v>843482</v>
      </c>
      <c r="J10" s="75">
        <v>45100</v>
      </c>
      <c r="K10" s="70">
        <f>май.23!K10+июн.23!H10-июн.23!G10</f>
        <v>3775.6600000000003</v>
      </c>
    </row>
    <row r="11" spans="1:11">
      <c r="A11" s="176">
        <v>4</v>
      </c>
      <c r="B11" s="117">
        <v>4</v>
      </c>
      <c r="C11" s="69">
        <v>53048</v>
      </c>
      <c r="D11" s="69">
        <v>53329</v>
      </c>
      <c r="E11" s="70">
        <f t="shared" si="0"/>
        <v>281</v>
      </c>
      <c r="F11" s="112">
        <v>4.71</v>
      </c>
      <c r="G11" s="17">
        <f t="shared" si="1"/>
        <v>1323.51</v>
      </c>
      <c r="H11" s="70"/>
      <c r="I11" s="168"/>
      <c r="J11" s="75"/>
      <c r="K11" s="70">
        <f>май.23!K11+июн.23!H11-июн.23!G11</f>
        <v>7486.1999999999989</v>
      </c>
    </row>
    <row r="12" spans="1:11">
      <c r="A12" s="176">
        <v>5</v>
      </c>
      <c r="B12" s="117">
        <v>5</v>
      </c>
      <c r="C12" s="69">
        <v>59895</v>
      </c>
      <c r="D12" s="69">
        <v>60166</v>
      </c>
      <c r="E12" s="70">
        <f t="shared" si="0"/>
        <v>271</v>
      </c>
      <c r="F12" s="70">
        <v>6.73</v>
      </c>
      <c r="G12" s="17">
        <f t="shared" si="1"/>
        <v>1823.8300000000002</v>
      </c>
      <c r="H12" s="70">
        <v>60000</v>
      </c>
      <c r="I12" s="168">
        <v>449513.82321</v>
      </c>
      <c r="J12" s="75" t="s">
        <v>95</v>
      </c>
      <c r="K12" s="70">
        <f>май.23!K12+июн.23!H12-июн.23!G12</f>
        <v>27453.719999999998</v>
      </c>
    </row>
    <row r="13" spans="1:11">
      <c r="A13" s="176">
        <v>6</v>
      </c>
      <c r="B13" s="117">
        <v>6</v>
      </c>
      <c r="C13" s="69"/>
      <c r="D13" s="69"/>
      <c r="E13" s="70">
        <f t="shared" si="0"/>
        <v>0</v>
      </c>
      <c r="F13" s="70">
        <v>6.73</v>
      </c>
      <c r="G13" s="17">
        <f t="shared" si="1"/>
        <v>0</v>
      </c>
      <c r="H13" s="70"/>
      <c r="I13" s="168"/>
      <c r="J13" s="75"/>
      <c r="K13" s="70">
        <f>май.23!K13+июн.23!H13-июн.23!G13</f>
        <v>0</v>
      </c>
    </row>
    <row r="14" spans="1:11">
      <c r="A14" s="176">
        <v>7</v>
      </c>
      <c r="B14" s="117">
        <v>7</v>
      </c>
      <c r="C14" s="69">
        <v>6552</v>
      </c>
      <c r="D14" s="69">
        <v>6640</v>
      </c>
      <c r="E14" s="70">
        <f t="shared" si="0"/>
        <v>88</v>
      </c>
      <c r="F14" s="70">
        <v>6.73</v>
      </c>
      <c r="G14" s="17">
        <f t="shared" si="1"/>
        <v>592.24</v>
      </c>
      <c r="H14" s="70"/>
      <c r="I14" s="168"/>
      <c r="J14" s="75"/>
      <c r="K14" s="70">
        <f>май.23!K14+июн.23!H14-июн.23!G14</f>
        <v>-4381.2299999999996</v>
      </c>
    </row>
    <row r="15" spans="1:11">
      <c r="A15" s="176">
        <v>8</v>
      </c>
      <c r="B15" s="117">
        <v>8</v>
      </c>
      <c r="C15" s="69">
        <v>30490</v>
      </c>
      <c r="D15" s="69">
        <v>32339</v>
      </c>
      <c r="E15" s="70">
        <f t="shared" si="0"/>
        <v>1849</v>
      </c>
      <c r="F15" s="70">
        <v>6.73</v>
      </c>
      <c r="G15" s="17">
        <f t="shared" si="1"/>
        <v>12443.77</v>
      </c>
      <c r="H15" s="70"/>
      <c r="I15" s="168"/>
      <c r="J15" s="75"/>
      <c r="K15" s="70">
        <f>май.23!K15+июн.23!H15-июн.23!G15</f>
        <v>1618.239999999998</v>
      </c>
    </row>
    <row r="16" spans="1:11">
      <c r="A16" s="176">
        <v>9</v>
      </c>
      <c r="B16" s="117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70">
        <f>май.23!K16+июн.23!H16-июн.23!G16</f>
        <v>0</v>
      </c>
    </row>
    <row r="17" spans="1:12">
      <c r="A17" s="176">
        <v>10</v>
      </c>
      <c r="B17" s="117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70">
        <f>май.23!K17+июн.23!H17-июн.23!G17</f>
        <v>0</v>
      </c>
    </row>
    <row r="18" spans="1:12">
      <c r="A18" s="176">
        <v>11</v>
      </c>
      <c r="B18" s="117">
        <v>11</v>
      </c>
      <c r="C18" s="69">
        <v>28100</v>
      </c>
      <c r="D18" s="69">
        <v>28345</v>
      </c>
      <c r="E18" s="70">
        <f t="shared" si="0"/>
        <v>245</v>
      </c>
      <c r="F18" s="70">
        <v>6.73</v>
      </c>
      <c r="G18" s="17">
        <f t="shared" si="1"/>
        <v>1648.8500000000001</v>
      </c>
      <c r="H18" s="70">
        <v>4569.7</v>
      </c>
      <c r="I18" s="168">
        <v>122919</v>
      </c>
      <c r="J18" s="75">
        <v>45107</v>
      </c>
      <c r="K18" s="70">
        <f>май.23!K18+июн.23!H18-июн.23!G18</f>
        <v>7902.0599999999959</v>
      </c>
    </row>
    <row r="19" spans="1:12">
      <c r="A19" s="176">
        <v>12</v>
      </c>
      <c r="B19" s="117">
        <v>12</v>
      </c>
      <c r="C19" s="69">
        <v>43263</v>
      </c>
      <c r="D19" s="69">
        <v>43497</v>
      </c>
      <c r="E19" s="70">
        <f t="shared" si="0"/>
        <v>234</v>
      </c>
      <c r="F19" s="112">
        <v>4.71</v>
      </c>
      <c r="G19" s="17">
        <f t="shared" si="1"/>
        <v>1102.1400000000001</v>
      </c>
      <c r="H19" s="70">
        <v>2312.61</v>
      </c>
      <c r="I19" s="168">
        <v>409608</v>
      </c>
      <c r="J19" s="75">
        <v>45090</v>
      </c>
      <c r="K19" s="17">
        <f>май.23!K19+июн.23!H19-июн.23!G19</f>
        <v>6796.53</v>
      </c>
    </row>
    <row r="20" spans="1:12">
      <c r="A20" s="176">
        <v>13</v>
      </c>
      <c r="B20" s="117">
        <v>13</v>
      </c>
      <c r="C20" s="69">
        <v>51121</v>
      </c>
      <c r="D20" s="69">
        <v>51285</v>
      </c>
      <c r="E20" s="70">
        <f t="shared" si="0"/>
        <v>164</v>
      </c>
      <c r="F20" s="112">
        <v>4.71</v>
      </c>
      <c r="G20" s="17">
        <f t="shared" si="1"/>
        <v>772.43999999999994</v>
      </c>
      <c r="H20" s="70">
        <v>3000</v>
      </c>
      <c r="I20" s="168">
        <v>224850</v>
      </c>
      <c r="J20" s="75">
        <v>45100</v>
      </c>
      <c r="K20" s="17">
        <f>май.23!K20+июн.23!H20-июн.23!G20</f>
        <v>-3822.639999999999</v>
      </c>
    </row>
    <row r="21" spans="1:12" s="67" customFormat="1">
      <c r="A21" s="176">
        <v>14</v>
      </c>
      <c r="B21" s="151">
        <v>14</v>
      </c>
      <c r="C21" s="69">
        <v>109491</v>
      </c>
      <c r="D21" s="69">
        <v>110023</v>
      </c>
      <c r="E21" s="70">
        <f t="shared" si="0"/>
        <v>532</v>
      </c>
      <c r="F21" s="69">
        <v>6.73</v>
      </c>
      <c r="G21" s="70">
        <f t="shared" si="1"/>
        <v>3580.36</v>
      </c>
      <c r="H21" s="70"/>
      <c r="I21" s="168"/>
      <c r="J21" s="75"/>
      <c r="K21" s="70">
        <f>май.23!K21+июн.23!H21-июн.23!G21</f>
        <v>4767.2299999999959</v>
      </c>
    </row>
    <row r="22" spans="1:12">
      <c r="A22" s="176">
        <v>15</v>
      </c>
      <c r="B22" s="117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17">
        <f>май.23!K22+июн.23!H22-июн.23!G22</f>
        <v>0</v>
      </c>
    </row>
    <row r="23" spans="1:12">
      <c r="A23" s="176">
        <v>16</v>
      </c>
      <c r="B23" s="117">
        <v>16</v>
      </c>
      <c r="C23" s="69"/>
      <c r="D23" s="69"/>
      <c r="E23" s="70">
        <f t="shared" si="0"/>
        <v>0</v>
      </c>
      <c r="F23" s="69">
        <v>6.73</v>
      </c>
      <c r="G23" s="17">
        <f t="shared" si="1"/>
        <v>0</v>
      </c>
      <c r="H23" s="70"/>
      <c r="I23" s="168"/>
      <c r="J23" s="75"/>
      <c r="K23" s="17">
        <f>май.23!K23+июн.23!H23-июн.23!G23</f>
        <v>0</v>
      </c>
    </row>
    <row r="24" spans="1:12">
      <c r="A24" s="176">
        <v>17</v>
      </c>
      <c r="B24" s="117">
        <v>17</v>
      </c>
      <c r="C24" s="69">
        <v>115964</v>
      </c>
      <c r="D24" s="69">
        <v>116992</v>
      </c>
      <c r="E24" s="70">
        <f t="shared" si="0"/>
        <v>1028</v>
      </c>
      <c r="F24" s="112">
        <v>4.71</v>
      </c>
      <c r="G24" s="70">
        <f t="shared" si="1"/>
        <v>4841.88</v>
      </c>
      <c r="H24" s="70">
        <v>8449.74</v>
      </c>
      <c r="I24" s="168">
        <v>114164</v>
      </c>
      <c r="J24" s="75">
        <v>45090</v>
      </c>
      <c r="K24" s="17">
        <f>май.23!K24+июн.23!H24-июн.23!G24</f>
        <v>13136.189999999999</v>
      </c>
    </row>
    <row r="25" spans="1:12">
      <c r="A25" s="176">
        <v>18</v>
      </c>
      <c r="B25" s="117">
        <v>18</v>
      </c>
      <c r="C25" s="69">
        <v>13174</v>
      </c>
      <c r="D25" s="69">
        <v>13294</v>
      </c>
      <c r="E25" s="70">
        <f t="shared" si="0"/>
        <v>120</v>
      </c>
      <c r="F25" s="70">
        <v>6.73</v>
      </c>
      <c r="G25" s="17">
        <f t="shared" si="1"/>
        <v>807.6</v>
      </c>
      <c r="H25" s="70"/>
      <c r="I25" s="168"/>
      <c r="J25" s="75"/>
      <c r="K25" s="17">
        <f>май.23!K25+июн.23!H25-июн.23!G25</f>
        <v>-2555.3900000000031</v>
      </c>
    </row>
    <row r="26" spans="1:12">
      <c r="A26" s="176">
        <v>19</v>
      </c>
      <c r="B26" s="117">
        <v>19</v>
      </c>
      <c r="C26" s="69">
        <v>5214</v>
      </c>
      <c r="D26" s="69">
        <v>5372</v>
      </c>
      <c r="E26" s="70">
        <f t="shared" si="0"/>
        <v>158</v>
      </c>
      <c r="F26" s="70">
        <v>6.73</v>
      </c>
      <c r="G26" s="17">
        <f t="shared" si="1"/>
        <v>1063.3400000000001</v>
      </c>
      <c r="H26" s="70"/>
      <c r="I26" s="168"/>
      <c r="J26" s="75"/>
      <c r="K26" s="17">
        <f>май.23!K26+июн.23!H26-июн.23!G26</f>
        <v>-1698.73</v>
      </c>
    </row>
    <row r="27" spans="1:12">
      <c r="A27" s="176">
        <v>20</v>
      </c>
      <c r="B27" s="117">
        <v>20</v>
      </c>
      <c r="C27" s="69">
        <v>7878</v>
      </c>
      <c r="D27" s="69">
        <v>7922</v>
      </c>
      <c r="E27" s="70">
        <f t="shared" si="0"/>
        <v>44</v>
      </c>
      <c r="F27" s="112">
        <v>4.71</v>
      </c>
      <c r="G27" s="17">
        <f t="shared" si="1"/>
        <v>207.24</v>
      </c>
      <c r="H27" s="70"/>
      <c r="I27" s="168"/>
      <c r="J27" s="75"/>
      <c r="K27" s="17">
        <f>май.23!K27+июн.23!H27-июн.23!G27</f>
        <v>-678.24</v>
      </c>
    </row>
    <row r="28" spans="1:12">
      <c r="A28" s="176">
        <v>21</v>
      </c>
      <c r="B28" s="117">
        <v>21</v>
      </c>
      <c r="C28" s="69">
        <v>1067</v>
      </c>
      <c r="D28" s="69">
        <v>1067</v>
      </c>
      <c r="E28" s="70">
        <f t="shared" si="0"/>
        <v>0</v>
      </c>
      <c r="F28" s="70">
        <v>6.73</v>
      </c>
      <c r="G28" s="17">
        <f t="shared" si="1"/>
        <v>0</v>
      </c>
      <c r="H28" s="70"/>
      <c r="I28" s="168"/>
      <c r="J28" s="75"/>
      <c r="K28" s="17">
        <f>май.23!K28+июн.23!H28-июн.23!G28</f>
        <v>-67.300000000000011</v>
      </c>
    </row>
    <row r="29" spans="1:12">
      <c r="A29" s="176">
        <v>22</v>
      </c>
      <c r="B29" s="117">
        <v>22</v>
      </c>
      <c r="C29" s="69">
        <v>14604</v>
      </c>
      <c r="D29" s="69">
        <v>14827</v>
      </c>
      <c r="E29" s="70">
        <f t="shared" si="0"/>
        <v>223</v>
      </c>
      <c r="F29" s="141">
        <v>4.71</v>
      </c>
      <c r="G29" s="17">
        <f t="shared" si="1"/>
        <v>1050.33</v>
      </c>
      <c r="H29" s="70"/>
      <c r="I29" s="168"/>
      <c r="J29" s="75"/>
      <c r="K29" s="17">
        <f>май.23!K29+июн.23!H29-июн.23!G29</f>
        <v>-7176.5800000000036</v>
      </c>
      <c r="L29" s="160"/>
    </row>
    <row r="30" spans="1:12">
      <c r="A30" s="176">
        <v>23</v>
      </c>
      <c r="B30" s="117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17">
        <f>май.23!K30+июн.23!H30-июн.23!G30</f>
        <v>0</v>
      </c>
    </row>
    <row r="31" spans="1:12">
      <c r="A31" s="176">
        <v>24</v>
      </c>
      <c r="B31" s="117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17">
        <f>май.23!K31+июн.23!H31-июн.23!G31</f>
        <v>0</v>
      </c>
    </row>
    <row r="32" spans="1:12">
      <c r="A32" s="176">
        <v>25</v>
      </c>
      <c r="B32" s="117">
        <v>25</v>
      </c>
      <c r="C32" s="69">
        <v>21662</v>
      </c>
      <c r="D32" s="69">
        <v>21666</v>
      </c>
      <c r="E32" s="70">
        <f t="shared" si="0"/>
        <v>4</v>
      </c>
      <c r="F32" s="70">
        <v>6.73</v>
      </c>
      <c r="G32" s="17">
        <f t="shared" si="1"/>
        <v>26.92</v>
      </c>
      <c r="H32" s="70"/>
      <c r="I32" s="168"/>
      <c r="J32" s="75"/>
      <c r="K32" s="17">
        <f>май.23!K32+июн.23!H32-июн.23!G32</f>
        <v>3857.74</v>
      </c>
    </row>
    <row r="33" spans="1:11">
      <c r="A33" s="176">
        <v>26</v>
      </c>
      <c r="B33" s="117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17">
        <f>май.23!K33+июн.23!H33-июн.23!G33</f>
        <v>0</v>
      </c>
    </row>
    <row r="34" spans="1:11">
      <c r="A34" s="176">
        <v>27</v>
      </c>
      <c r="B34" s="117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17">
        <f>май.23!K34+июн.23!H34-июн.23!G34</f>
        <v>0</v>
      </c>
    </row>
    <row r="35" spans="1:11">
      <c r="A35" s="176">
        <v>28</v>
      </c>
      <c r="B35" s="117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17">
        <f>май.23!K35+июн.23!H35-июн.23!G35</f>
        <v>0</v>
      </c>
    </row>
    <row r="36" spans="1:11">
      <c r="A36" s="176">
        <v>29</v>
      </c>
      <c r="B36" s="117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17">
        <f>май.23!K36+июн.23!H36-июн.23!G36</f>
        <v>0</v>
      </c>
    </row>
    <row r="37" spans="1:11">
      <c r="A37" s="176">
        <v>30</v>
      </c>
      <c r="B37" s="130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17">
        <f>май.23!K37+июн.23!H37-июн.23!G37</f>
        <v>0</v>
      </c>
    </row>
    <row r="38" spans="1:11">
      <c r="A38" s="176">
        <v>32</v>
      </c>
      <c r="B38" s="117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17">
        <f>май.23!K38+июн.23!H38-июн.23!G38</f>
        <v>0</v>
      </c>
    </row>
    <row r="39" spans="1:11">
      <c r="A39" s="176">
        <v>34</v>
      </c>
      <c r="B39" s="117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17">
        <f>май.23!K39+июн.23!H39-июн.23!G39</f>
        <v>0</v>
      </c>
    </row>
    <row r="40" spans="1:11">
      <c r="A40" s="176">
        <v>35</v>
      </c>
      <c r="B40" s="117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17">
        <f>май.23!K40+июн.23!H40-июн.23!G40</f>
        <v>0</v>
      </c>
    </row>
    <row r="41" spans="1:11">
      <c r="A41" s="176">
        <v>36</v>
      </c>
      <c r="B41" s="117">
        <v>36</v>
      </c>
      <c r="C41" s="69">
        <v>19009</v>
      </c>
      <c r="D41" s="69">
        <v>19285</v>
      </c>
      <c r="E41" s="70">
        <f t="shared" si="0"/>
        <v>276</v>
      </c>
      <c r="F41" s="70">
        <v>6.73</v>
      </c>
      <c r="G41" s="17">
        <f t="shared" si="1"/>
        <v>1857.48</v>
      </c>
      <c r="H41" s="70"/>
      <c r="I41" s="168"/>
      <c r="J41" s="75"/>
      <c r="K41" s="17">
        <f>май.23!K41+июн.23!H41-июн.23!G41</f>
        <v>-2865.05</v>
      </c>
    </row>
    <row r="42" spans="1:11">
      <c r="A42" s="176">
        <v>37</v>
      </c>
      <c r="B42" s="117">
        <v>37</v>
      </c>
      <c r="C42" s="69">
        <v>84780</v>
      </c>
      <c r="D42" s="69">
        <v>85359</v>
      </c>
      <c r="E42" s="70">
        <f t="shared" si="0"/>
        <v>579</v>
      </c>
      <c r="F42" s="70">
        <v>6.73</v>
      </c>
      <c r="G42" s="17">
        <f t="shared" si="1"/>
        <v>3896.67</v>
      </c>
      <c r="H42" s="70">
        <v>9900</v>
      </c>
      <c r="I42" s="168">
        <v>399481</v>
      </c>
      <c r="J42" s="75">
        <v>45103</v>
      </c>
      <c r="K42" s="17">
        <f>май.23!K42+июн.23!H42-июн.23!G42</f>
        <v>-26591.910000000003</v>
      </c>
    </row>
    <row r="43" spans="1:11">
      <c r="A43" s="176">
        <v>38</v>
      </c>
      <c r="B43" s="117">
        <v>38</v>
      </c>
      <c r="C43" s="69">
        <v>1022</v>
      </c>
      <c r="D43" s="69">
        <v>1022</v>
      </c>
      <c r="E43" s="70">
        <f t="shared" si="0"/>
        <v>0</v>
      </c>
      <c r="F43" s="70">
        <v>6.73</v>
      </c>
      <c r="G43" s="17">
        <f t="shared" si="1"/>
        <v>0</v>
      </c>
      <c r="H43" s="70"/>
      <c r="I43" s="168"/>
      <c r="J43" s="75"/>
      <c r="K43" s="17">
        <f>май.23!K43+июн.23!H43-июн.23!G43</f>
        <v>-121.14000000000001</v>
      </c>
    </row>
    <row r="44" spans="1:11">
      <c r="A44" s="176">
        <v>39</v>
      </c>
      <c r="B44" s="117">
        <v>39</v>
      </c>
      <c r="C44" s="69">
        <v>6505</v>
      </c>
      <c r="D44" s="69">
        <v>6924</v>
      </c>
      <c r="E44" s="70">
        <f t="shared" si="0"/>
        <v>419</v>
      </c>
      <c r="F44" s="141">
        <v>4.71</v>
      </c>
      <c r="G44" s="17">
        <f t="shared" si="1"/>
        <v>1973.49</v>
      </c>
      <c r="H44" s="70"/>
      <c r="I44" s="168"/>
      <c r="J44" s="75"/>
      <c r="K44" s="17">
        <f>май.23!K44+июн.23!H44-июн.23!G44</f>
        <v>-2976.7199999999993</v>
      </c>
    </row>
    <row r="45" spans="1:11">
      <c r="A45" s="176">
        <v>40</v>
      </c>
      <c r="B45" s="117">
        <v>40</v>
      </c>
      <c r="C45" s="69">
        <v>3618</v>
      </c>
      <c r="D45" s="69">
        <v>3618</v>
      </c>
      <c r="E45" s="70">
        <f t="shared" si="0"/>
        <v>0</v>
      </c>
      <c r="F45" s="70">
        <v>6.73</v>
      </c>
      <c r="G45" s="17">
        <f t="shared" si="1"/>
        <v>0</v>
      </c>
      <c r="H45" s="70"/>
      <c r="I45" s="168"/>
      <c r="J45" s="75"/>
      <c r="K45" s="17">
        <f>май.23!K45+июн.23!H45-июн.23!G45</f>
        <v>-3937.05</v>
      </c>
    </row>
    <row r="46" spans="1:11">
      <c r="A46" s="176">
        <v>41</v>
      </c>
      <c r="B46" s="117">
        <v>41</v>
      </c>
      <c r="C46" s="69">
        <v>7165</v>
      </c>
      <c r="D46" s="69">
        <v>7378</v>
      </c>
      <c r="E46" s="70">
        <f t="shared" si="0"/>
        <v>213</v>
      </c>
      <c r="F46" s="112">
        <v>4.71</v>
      </c>
      <c r="G46" s="17">
        <f t="shared" si="1"/>
        <v>1003.23</v>
      </c>
      <c r="H46" s="70"/>
      <c r="I46" s="168"/>
      <c r="J46" s="75"/>
      <c r="K46" s="17">
        <f>май.23!K46+июн.23!H46-июн.23!G46</f>
        <v>-537.21</v>
      </c>
    </row>
    <row r="47" spans="1:11">
      <c r="A47" s="176">
        <v>42</v>
      </c>
      <c r="B47" s="117">
        <v>42</v>
      </c>
      <c r="C47" s="69">
        <v>65492</v>
      </c>
      <c r="D47" s="69">
        <v>65902</v>
      </c>
      <c r="E47" s="70">
        <f t="shared" si="0"/>
        <v>410</v>
      </c>
      <c r="F47" s="70">
        <v>6.73</v>
      </c>
      <c r="G47" s="17">
        <f t="shared" si="1"/>
        <v>2759.3</v>
      </c>
      <c r="H47" s="70">
        <v>7625.09</v>
      </c>
      <c r="I47" s="168">
        <v>912610</v>
      </c>
      <c r="J47" s="75">
        <v>45078</v>
      </c>
      <c r="K47" s="17">
        <f>май.23!K47+июн.23!H47-июн.23!G47</f>
        <v>948.92999999999847</v>
      </c>
    </row>
    <row r="48" spans="1:11">
      <c r="A48" s="176">
        <v>43</v>
      </c>
      <c r="B48" s="117">
        <v>43</v>
      </c>
      <c r="C48" s="69">
        <v>5322</v>
      </c>
      <c r="D48" s="69">
        <v>5687</v>
      </c>
      <c r="E48" s="70">
        <f t="shared" si="0"/>
        <v>365</v>
      </c>
      <c r="F48" s="112">
        <v>4.71</v>
      </c>
      <c r="G48" s="17">
        <f t="shared" si="1"/>
        <v>1719.15</v>
      </c>
      <c r="H48" s="70">
        <v>1000</v>
      </c>
      <c r="I48" s="168">
        <v>642008</v>
      </c>
      <c r="J48" s="75">
        <v>45106</v>
      </c>
      <c r="K48" s="17">
        <f>май.23!K48+июн.23!H48-июн.23!G48</f>
        <v>-3507.47</v>
      </c>
    </row>
    <row r="49" spans="1:11">
      <c r="A49" s="176">
        <v>44</v>
      </c>
      <c r="B49" s="117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17">
        <f>май.23!K49+июн.23!H49-июн.23!G49</f>
        <v>0</v>
      </c>
    </row>
    <row r="50" spans="1:11">
      <c r="A50" s="176">
        <v>45</v>
      </c>
      <c r="B50" s="117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7">
        <f t="shared" si="1"/>
        <v>0</v>
      </c>
      <c r="H50" s="70"/>
      <c r="I50" s="168"/>
      <c r="J50" s="75"/>
      <c r="K50" s="17">
        <f>май.23!K50+июн.23!H50-июн.23!G50</f>
        <v>0</v>
      </c>
    </row>
    <row r="51" spans="1:11">
      <c r="A51" s="176">
        <v>46</v>
      </c>
      <c r="B51" s="117">
        <v>46</v>
      </c>
      <c r="C51" s="69">
        <v>8667</v>
      </c>
      <c r="D51" s="69">
        <v>9275</v>
      </c>
      <c r="E51" s="70">
        <f t="shared" si="0"/>
        <v>608</v>
      </c>
      <c r="F51" s="112">
        <v>4.71</v>
      </c>
      <c r="G51" s="17">
        <f t="shared" si="1"/>
        <v>2863.68</v>
      </c>
      <c r="H51" s="70">
        <v>3000</v>
      </c>
      <c r="I51" s="168">
        <v>67817</v>
      </c>
      <c r="J51" s="75">
        <v>45081</v>
      </c>
      <c r="K51" s="17">
        <f>май.23!K51+июн.23!H51-июн.23!G51</f>
        <v>27.990000000000236</v>
      </c>
    </row>
    <row r="52" spans="1:11">
      <c r="A52" s="176">
        <v>47</v>
      </c>
      <c r="B52" s="117">
        <v>47</v>
      </c>
      <c r="C52" s="69">
        <v>5302</v>
      </c>
      <c r="D52" s="69">
        <v>5430</v>
      </c>
      <c r="E52" s="70">
        <f t="shared" si="0"/>
        <v>128</v>
      </c>
      <c r="F52" s="70">
        <v>6.73</v>
      </c>
      <c r="G52" s="17">
        <f t="shared" si="1"/>
        <v>861.44</v>
      </c>
      <c r="H52" s="70"/>
      <c r="I52" s="168"/>
      <c r="J52" s="75"/>
      <c r="K52" s="17">
        <f>май.23!K52+июн.23!H52-июн.23!G52</f>
        <v>1555.0300000000002</v>
      </c>
    </row>
    <row r="53" spans="1:11">
      <c r="A53" s="176">
        <v>48</v>
      </c>
      <c r="B53" s="117">
        <v>48</v>
      </c>
      <c r="C53" s="69">
        <v>12574</v>
      </c>
      <c r="D53" s="69">
        <v>12952</v>
      </c>
      <c r="E53" s="70">
        <f t="shared" si="0"/>
        <v>378</v>
      </c>
      <c r="F53" s="112">
        <v>4.71</v>
      </c>
      <c r="G53" s="17">
        <f t="shared" si="1"/>
        <v>1780.3799999999999</v>
      </c>
      <c r="H53" s="70">
        <v>3000</v>
      </c>
      <c r="I53" s="168">
        <v>289434</v>
      </c>
      <c r="J53" s="75">
        <v>45082</v>
      </c>
      <c r="K53" s="17">
        <f>май.23!K53+июн.23!H53-июн.23!G53</f>
        <v>1720.36</v>
      </c>
    </row>
    <row r="54" spans="1:11">
      <c r="A54" s="176">
        <v>49</v>
      </c>
      <c r="B54" s="117">
        <v>49</v>
      </c>
      <c r="C54" s="69">
        <v>13556</v>
      </c>
      <c r="D54" s="69">
        <v>13600</v>
      </c>
      <c r="E54" s="70">
        <f t="shared" si="0"/>
        <v>44</v>
      </c>
      <c r="F54" s="70">
        <v>6.73</v>
      </c>
      <c r="G54" s="17">
        <f t="shared" si="1"/>
        <v>296.12</v>
      </c>
      <c r="H54" s="70">
        <v>2000</v>
      </c>
      <c r="I54" s="168">
        <v>892863</v>
      </c>
      <c r="J54" s="75">
        <v>45083</v>
      </c>
      <c r="K54" s="17">
        <f>май.23!K54+июн.23!H54-июн.23!G54</f>
        <v>448.53999999999985</v>
      </c>
    </row>
    <row r="55" spans="1:11">
      <c r="A55" s="176">
        <v>50</v>
      </c>
      <c r="B55" s="117">
        <v>50</v>
      </c>
      <c r="C55" s="69">
        <v>1171</v>
      </c>
      <c r="D55" s="69">
        <v>1212</v>
      </c>
      <c r="E55" s="70">
        <f t="shared" si="0"/>
        <v>41</v>
      </c>
      <c r="F55" s="70">
        <v>6.73</v>
      </c>
      <c r="G55" s="17">
        <f t="shared" si="1"/>
        <v>275.93</v>
      </c>
      <c r="H55" s="70">
        <v>1000</v>
      </c>
      <c r="I55" s="168">
        <v>404524</v>
      </c>
      <c r="J55" s="75">
        <v>45091</v>
      </c>
      <c r="K55" s="17">
        <f>май.23!K55+июн.23!H55-июн.23!G55</f>
        <v>629.84999999999991</v>
      </c>
    </row>
    <row r="56" spans="1:11">
      <c r="A56" s="176">
        <v>51</v>
      </c>
      <c r="B56" s="117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17">
        <f>май.23!K56+июн.23!H56-июн.23!G56</f>
        <v>0</v>
      </c>
    </row>
    <row r="57" spans="1:11">
      <c r="A57" s="176">
        <v>52</v>
      </c>
      <c r="B57" s="117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17">
        <f>май.23!K57+июн.23!H57-июн.23!G57</f>
        <v>0</v>
      </c>
    </row>
    <row r="58" spans="1:11">
      <c r="A58" s="176">
        <v>53</v>
      </c>
      <c r="B58" s="117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17">
        <f>май.23!K58+июн.23!H58-июн.23!G58</f>
        <v>0</v>
      </c>
    </row>
    <row r="59" spans="1:11">
      <c r="A59" s="176">
        <v>54</v>
      </c>
      <c r="B59" s="131">
        <v>54</v>
      </c>
      <c r="C59" s="69">
        <v>75943</v>
      </c>
      <c r="D59" s="69">
        <v>77535</v>
      </c>
      <c r="E59" s="70">
        <f t="shared" si="0"/>
        <v>1592</v>
      </c>
      <c r="F59" s="70">
        <v>6.73</v>
      </c>
      <c r="G59" s="17">
        <f t="shared" si="1"/>
        <v>10714.16</v>
      </c>
      <c r="H59" s="70"/>
      <c r="I59" s="168"/>
      <c r="J59" s="75"/>
      <c r="K59" s="17">
        <f>май.23!K59+июн.23!H59-июн.23!G59</f>
        <v>8439.8299999999945</v>
      </c>
    </row>
    <row r="60" spans="1:11">
      <c r="A60" s="176">
        <v>55</v>
      </c>
      <c r="B60" s="117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17">
        <f>май.23!K60+июн.23!H60-июн.23!G60</f>
        <v>0</v>
      </c>
    </row>
    <row r="61" spans="1:11">
      <c r="A61" s="176">
        <v>56</v>
      </c>
      <c r="B61" s="117">
        <v>56</v>
      </c>
      <c r="C61" s="69">
        <v>802</v>
      </c>
      <c r="D61" s="69">
        <v>904</v>
      </c>
      <c r="E61" s="70">
        <f t="shared" si="0"/>
        <v>102</v>
      </c>
      <c r="F61" s="70">
        <v>6.73</v>
      </c>
      <c r="G61" s="17">
        <f t="shared" si="1"/>
        <v>686.46</v>
      </c>
      <c r="H61" s="70"/>
      <c r="I61" s="168"/>
      <c r="J61" s="75"/>
      <c r="K61" s="17">
        <f>май.23!K61+июн.23!H61-июн.23!G61</f>
        <v>-1298.8900000000001</v>
      </c>
    </row>
    <row r="62" spans="1:11">
      <c r="A62" s="176">
        <v>57</v>
      </c>
      <c r="B62" s="117">
        <v>57</v>
      </c>
      <c r="C62" s="69">
        <v>34343</v>
      </c>
      <c r="D62" s="69">
        <v>34677</v>
      </c>
      <c r="E62" s="70">
        <f t="shared" si="0"/>
        <v>334</v>
      </c>
      <c r="F62" s="70">
        <v>6.73</v>
      </c>
      <c r="G62" s="17">
        <f t="shared" si="1"/>
        <v>2247.8200000000002</v>
      </c>
      <c r="H62" s="70"/>
      <c r="I62" s="168"/>
      <c r="J62" s="75"/>
      <c r="K62" s="17">
        <f>май.23!K62+июн.23!H62-июн.23!G62</f>
        <v>13704.309999999994</v>
      </c>
    </row>
    <row r="63" spans="1:11">
      <c r="A63" s="176">
        <v>58</v>
      </c>
      <c r="B63" s="117">
        <v>58</v>
      </c>
      <c r="C63" s="69">
        <v>16520</v>
      </c>
      <c r="D63" s="69">
        <v>17138</v>
      </c>
      <c r="E63" s="70">
        <f t="shared" si="0"/>
        <v>618</v>
      </c>
      <c r="F63" s="112">
        <v>4.71</v>
      </c>
      <c r="G63" s="17">
        <f t="shared" si="1"/>
        <v>2910.78</v>
      </c>
      <c r="H63" s="70"/>
      <c r="I63" s="168"/>
      <c r="J63" s="75"/>
      <c r="K63" s="17">
        <f>май.23!K63+июн.23!H63-июн.23!G63</f>
        <v>-7267.5300000000007</v>
      </c>
    </row>
    <row r="64" spans="1:11">
      <c r="A64" s="176">
        <v>60</v>
      </c>
      <c r="B64" s="117">
        <v>60</v>
      </c>
      <c r="C64" s="69">
        <v>1506</v>
      </c>
      <c r="D64" s="69">
        <v>1612</v>
      </c>
      <c r="E64" s="70">
        <f t="shared" si="0"/>
        <v>106</v>
      </c>
      <c r="F64" s="70">
        <v>6.73</v>
      </c>
      <c r="G64" s="17">
        <f t="shared" si="1"/>
        <v>713.38</v>
      </c>
      <c r="H64" s="70">
        <v>430.72</v>
      </c>
      <c r="I64" s="168">
        <v>377709</v>
      </c>
      <c r="J64" s="75">
        <v>45095</v>
      </c>
      <c r="K64" s="17">
        <f>май.23!K64+июн.23!H64-июн.23!G64</f>
        <v>-215.36000000000013</v>
      </c>
    </row>
    <row r="65" spans="1:11">
      <c r="A65" s="176">
        <v>61</v>
      </c>
      <c r="B65" s="117">
        <v>61</v>
      </c>
      <c r="C65" s="69">
        <v>61534</v>
      </c>
      <c r="D65" s="69">
        <v>61812</v>
      </c>
      <c r="E65" s="70">
        <f t="shared" si="0"/>
        <v>278</v>
      </c>
      <c r="F65" s="112">
        <v>4.71</v>
      </c>
      <c r="G65" s="17">
        <f t="shared" si="1"/>
        <v>1309.3799999999999</v>
      </c>
      <c r="H65" s="70"/>
      <c r="I65" s="168"/>
      <c r="J65" s="75"/>
      <c r="K65" s="17">
        <f>май.23!K65+июн.23!H65-июн.23!G65</f>
        <v>-1690.22</v>
      </c>
    </row>
    <row r="66" spans="1:11">
      <c r="A66" s="176">
        <v>62</v>
      </c>
      <c r="B66" s="117">
        <v>62</v>
      </c>
      <c r="C66" s="69">
        <v>1003</v>
      </c>
      <c r="D66" s="69">
        <v>1011</v>
      </c>
      <c r="E66" s="70">
        <f t="shared" si="0"/>
        <v>8</v>
      </c>
      <c r="F66" s="70">
        <v>6.73</v>
      </c>
      <c r="G66" s="17">
        <f t="shared" si="1"/>
        <v>53.84</v>
      </c>
      <c r="H66" s="70"/>
      <c r="I66" s="168"/>
      <c r="J66" s="75"/>
      <c r="K66" s="17">
        <f>май.23!K66+июн.23!H66-июн.23!G66</f>
        <v>-767.22000000000014</v>
      </c>
    </row>
    <row r="67" spans="1:11">
      <c r="A67" s="176">
        <v>63</v>
      </c>
      <c r="B67" s="117">
        <v>63</v>
      </c>
      <c r="C67" s="69">
        <v>3353</v>
      </c>
      <c r="D67" s="69">
        <v>3843</v>
      </c>
      <c r="E67" s="70">
        <f t="shared" si="0"/>
        <v>490</v>
      </c>
      <c r="F67" s="112">
        <v>4.71</v>
      </c>
      <c r="G67" s="17">
        <f t="shared" si="1"/>
        <v>2307.9</v>
      </c>
      <c r="H67" s="70">
        <v>3520</v>
      </c>
      <c r="I67" s="168">
        <v>793099</v>
      </c>
      <c r="J67" s="75">
        <v>45079</v>
      </c>
      <c r="K67" s="17">
        <f>май.23!K67+июн.23!H67-июн.23!G67</f>
        <v>-1459.7000000000003</v>
      </c>
    </row>
    <row r="68" spans="1:11">
      <c r="A68" s="176">
        <v>64</v>
      </c>
      <c r="B68" s="117">
        <v>64</v>
      </c>
      <c r="C68" s="69">
        <v>15639</v>
      </c>
      <c r="D68" s="69">
        <v>15777</v>
      </c>
      <c r="E68" s="70">
        <f t="shared" si="0"/>
        <v>138</v>
      </c>
      <c r="F68" s="112">
        <v>4.71</v>
      </c>
      <c r="G68" s="17">
        <f t="shared" si="1"/>
        <v>649.98</v>
      </c>
      <c r="H68" s="70"/>
      <c r="I68" s="168"/>
      <c r="J68" s="75"/>
      <c r="K68" s="17">
        <f>май.23!K68+июн.23!H68-июн.23!G68</f>
        <v>-1423.1200000000003</v>
      </c>
    </row>
    <row r="69" spans="1:11">
      <c r="A69" s="176">
        <v>65</v>
      </c>
      <c r="B69" s="117">
        <v>65</v>
      </c>
      <c r="C69" s="69">
        <v>4581</v>
      </c>
      <c r="D69" s="69">
        <v>4893</v>
      </c>
      <c r="E69" s="70">
        <f t="shared" si="0"/>
        <v>312</v>
      </c>
      <c r="F69" s="70">
        <v>6.73</v>
      </c>
      <c r="G69" s="17">
        <f t="shared" si="1"/>
        <v>2099.7600000000002</v>
      </c>
      <c r="H69" s="70"/>
      <c r="I69" s="168"/>
      <c r="J69" s="75"/>
      <c r="K69" s="17">
        <f>май.23!K69+июн.23!H69-июн.23!G69</f>
        <v>-1354.3100000000006</v>
      </c>
    </row>
    <row r="70" spans="1:11">
      <c r="A70" s="176">
        <v>67</v>
      </c>
      <c r="B70" s="117">
        <v>67</v>
      </c>
      <c r="C70" s="69">
        <v>7331</v>
      </c>
      <c r="D70" s="69">
        <v>7477</v>
      </c>
      <c r="E70" s="70">
        <f t="shared" si="0"/>
        <v>146</v>
      </c>
      <c r="F70" s="70">
        <v>6.73</v>
      </c>
      <c r="G70" s="17">
        <f t="shared" si="1"/>
        <v>982.58</v>
      </c>
      <c r="H70" s="70">
        <v>5000</v>
      </c>
      <c r="I70" s="168">
        <v>591501</v>
      </c>
      <c r="J70" s="75">
        <v>45082</v>
      </c>
      <c r="K70" s="17">
        <f>май.23!K70+июн.23!H70-июн.23!G70</f>
        <v>-2564.5200000000004</v>
      </c>
    </row>
    <row r="71" spans="1:11">
      <c r="A71" s="176">
        <v>68</v>
      </c>
      <c r="B71" s="117">
        <v>68</v>
      </c>
      <c r="C71" s="69">
        <v>88673</v>
      </c>
      <c r="D71" s="69">
        <v>89139</v>
      </c>
      <c r="E71" s="70">
        <f t="shared" si="0"/>
        <v>466</v>
      </c>
      <c r="F71" s="112">
        <v>4.71</v>
      </c>
      <c r="G71" s="17">
        <f t="shared" si="1"/>
        <v>2194.86</v>
      </c>
      <c r="H71" s="70">
        <v>4502.76</v>
      </c>
      <c r="I71" s="168">
        <v>12</v>
      </c>
      <c r="J71" s="75">
        <v>45090</v>
      </c>
      <c r="K71" s="17">
        <f>май.23!K71+июн.23!H71-июн.23!G71</f>
        <v>11126.789999999999</v>
      </c>
    </row>
    <row r="72" spans="1:11">
      <c r="A72" s="176">
        <v>69</v>
      </c>
      <c r="B72" s="117">
        <v>69</v>
      </c>
      <c r="C72" s="69">
        <v>81456</v>
      </c>
      <c r="D72" s="69">
        <v>81993</v>
      </c>
      <c r="E72" s="70">
        <f t="shared" si="0"/>
        <v>537</v>
      </c>
      <c r="F72" s="112">
        <v>4.71</v>
      </c>
      <c r="G72" s="17">
        <f t="shared" si="1"/>
        <v>2529.27</v>
      </c>
      <c r="H72" s="70">
        <v>3235.77</v>
      </c>
      <c r="I72" s="168">
        <v>452272</v>
      </c>
      <c r="J72" s="75">
        <v>45081</v>
      </c>
      <c r="K72" s="17">
        <f>май.23!K72+июн.23!H72-июн.23!G72</f>
        <v>-4503.8799999999983</v>
      </c>
    </row>
    <row r="73" spans="1:11">
      <c r="A73" s="176">
        <v>70</v>
      </c>
      <c r="B73" s="117">
        <v>70</v>
      </c>
      <c r="C73" s="69">
        <v>15368</v>
      </c>
      <c r="D73" s="69">
        <v>15488</v>
      </c>
      <c r="E73" s="70">
        <f t="shared" si="0"/>
        <v>120</v>
      </c>
      <c r="F73" s="112">
        <v>4.71</v>
      </c>
      <c r="G73" s="17">
        <f t="shared" si="1"/>
        <v>565.20000000000005</v>
      </c>
      <c r="H73" s="70">
        <v>1500</v>
      </c>
      <c r="I73" s="168">
        <v>863262</v>
      </c>
      <c r="J73" s="75">
        <v>45090</v>
      </c>
      <c r="K73" s="17">
        <f>май.23!K73+июн.23!H73-июн.23!G73</f>
        <v>4235.3899999999976</v>
      </c>
    </row>
    <row r="74" spans="1:11">
      <c r="A74" s="176">
        <v>71</v>
      </c>
      <c r="B74" s="117">
        <v>71</v>
      </c>
      <c r="C74" s="69">
        <v>20914</v>
      </c>
      <c r="D74" s="69">
        <v>21207</v>
      </c>
      <c r="E74" s="70">
        <f t="shared" si="0"/>
        <v>293</v>
      </c>
      <c r="F74" s="112">
        <v>4.71</v>
      </c>
      <c r="G74" s="17">
        <f t="shared" si="1"/>
        <v>1380.03</v>
      </c>
      <c r="H74" s="70"/>
      <c r="I74" s="168"/>
      <c r="J74" s="75"/>
      <c r="K74" s="17">
        <f>май.23!K74+июн.23!H74-июн.23!G74</f>
        <v>30.9500000000005</v>
      </c>
    </row>
    <row r="75" spans="1:11" s="67" customFormat="1">
      <c r="A75" s="176">
        <v>72</v>
      </c>
      <c r="B75" s="117">
        <v>72</v>
      </c>
      <c r="C75" s="69">
        <v>7173</v>
      </c>
      <c r="D75" s="69">
        <v>7344</v>
      </c>
      <c r="E75" s="70">
        <f t="shared" ref="E75:E141" si="2">D75-C75</f>
        <v>171</v>
      </c>
      <c r="F75" s="70">
        <v>6.73</v>
      </c>
      <c r="G75" s="70">
        <f t="shared" ref="G75:G141" si="3">F75*E75</f>
        <v>1150.8300000000002</v>
      </c>
      <c r="H75" s="70">
        <v>2290</v>
      </c>
      <c r="I75" s="168">
        <v>399630.671073</v>
      </c>
      <c r="J75" s="75" t="s">
        <v>96</v>
      </c>
      <c r="K75" s="70">
        <f>май.23!K75+июн.23!H75-июн.23!G75</f>
        <v>12.639999999999645</v>
      </c>
    </row>
    <row r="76" spans="1:11">
      <c r="A76" s="176">
        <v>73</v>
      </c>
      <c r="B76" s="117">
        <v>73</v>
      </c>
      <c r="C76" s="69">
        <v>27069</v>
      </c>
      <c r="D76" s="69">
        <v>27178</v>
      </c>
      <c r="E76" s="70">
        <f t="shared" si="2"/>
        <v>109</v>
      </c>
      <c r="F76" s="70">
        <v>6.73</v>
      </c>
      <c r="G76" s="17">
        <f t="shared" si="3"/>
        <v>733.57</v>
      </c>
      <c r="H76" s="70"/>
      <c r="I76" s="168"/>
      <c r="J76" s="75"/>
      <c r="K76" s="17">
        <f>май.23!K76+июн.23!H76-июн.23!G76</f>
        <v>1451.7099999999996</v>
      </c>
    </row>
    <row r="77" spans="1:11">
      <c r="A77" s="176">
        <v>74</v>
      </c>
      <c r="B77" s="117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17">
        <f>май.23!K77+июн.23!H77-июн.23!G77</f>
        <v>0</v>
      </c>
    </row>
    <row r="78" spans="1:11">
      <c r="A78" s="176">
        <v>75</v>
      </c>
      <c r="B78" s="117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17">
        <f>май.23!K78+июн.23!H78-июн.23!G78</f>
        <v>0</v>
      </c>
    </row>
    <row r="79" spans="1:11">
      <c r="A79" s="176">
        <v>76</v>
      </c>
      <c r="B79" s="117">
        <v>76</v>
      </c>
      <c r="C79" s="69">
        <v>4258</v>
      </c>
      <c r="D79" s="69">
        <v>4288</v>
      </c>
      <c r="E79" s="70">
        <f t="shared" si="2"/>
        <v>30</v>
      </c>
      <c r="F79" s="70">
        <v>6.73</v>
      </c>
      <c r="G79" s="17">
        <f t="shared" si="3"/>
        <v>201.9</v>
      </c>
      <c r="H79" s="70"/>
      <c r="I79" s="168"/>
      <c r="J79" s="75"/>
      <c r="K79" s="17">
        <f>май.23!K79+июн.23!H79-июн.23!G79</f>
        <v>-558.59</v>
      </c>
    </row>
    <row r="80" spans="1:11">
      <c r="A80" s="176">
        <v>77</v>
      </c>
      <c r="B80" s="117">
        <v>77</v>
      </c>
      <c r="C80" s="69">
        <v>9387</v>
      </c>
      <c r="D80" s="69">
        <v>9668</v>
      </c>
      <c r="E80" s="70">
        <f t="shared" si="2"/>
        <v>281</v>
      </c>
      <c r="F80" s="70">
        <v>6.73</v>
      </c>
      <c r="G80" s="17">
        <f t="shared" si="3"/>
        <v>1891.13</v>
      </c>
      <c r="H80" s="70">
        <v>3000</v>
      </c>
      <c r="I80" s="168">
        <v>883628</v>
      </c>
      <c r="J80" s="75">
        <v>45104</v>
      </c>
      <c r="K80" s="17">
        <f>май.23!K80+июн.23!H80-июн.23!G80</f>
        <v>1801.6699999999996</v>
      </c>
    </row>
    <row r="81" spans="1:11">
      <c r="A81" s="176">
        <v>79</v>
      </c>
      <c r="B81" s="117">
        <v>79</v>
      </c>
      <c r="C81" s="69">
        <v>22740</v>
      </c>
      <c r="D81" s="69">
        <v>23044</v>
      </c>
      <c r="E81" s="70">
        <f t="shared" si="2"/>
        <v>304</v>
      </c>
      <c r="F81" s="70">
        <v>6.73</v>
      </c>
      <c r="G81" s="17">
        <f t="shared" si="3"/>
        <v>2045.92</v>
      </c>
      <c r="H81" s="70"/>
      <c r="I81" s="168"/>
      <c r="J81" s="75"/>
      <c r="K81" s="17">
        <f>май.23!K81+июн.23!H81-июн.23!G81</f>
        <v>-2882.4100000000008</v>
      </c>
    </row>
    <row r="82" spans="1:11">
      <c r="A82" s="176">
        <v>80</v>
      </c>
      <c r="B82" s="117">
        <v>80</v>
      </c>
      <c r="C82" s="69">
        <v>10828</v>
      </c>
      <c r="D82" s="69">
        <v>11051</v>
      </c>
      <c r="E82" s="70">
        <f t="shared" si="2"/>
        <v>223</v>
      </c>
      <c r="F82" s="70">
        <v>6.73</v>
      </c>
      <c r="G82" s="17">
        <f t="shared" si="3"/>
        <v>1500.7900000000002</v>
      </c>
      <c r="H82" s="70"/>
      <c r="I82" s="168"/>
      <c r="J82" s="75"/>
      <c r="K82" s="17">
        <f>май.23!K82+июн.23!H82-июн.23!G82</f>
        <v>-14598.54</v>
      </c>
    </row>
    <row r="83" spans="1:11">
      <c r="A83" s="176">
        <v>81</v>
      </c>
      <c r="B83" s="117">
        <v>81</v>
      </c>
      <c r="C83" s="69">
        <v>50052</v>
      </c>
      <c r="D83" s="69">
        <v>50392</v>
      </c>
      <c r="E83" s="70">
        <f t="shared" si="2"/>
        <v>340</v>
      </c>
      <c r="F83" s="112">
        <v>4.71</v>
      </c>
      <c r="G83" s="17">
        <f t="shared" si="3"/>
        <v>1601.4</v>
      </c>
      <c r="H83" s="70">
        <v>4710</v>
      </c>
      <c r="I83" s="168">
        <v>218655</v>
      </c>
      <c r="J83" s="75">
        <v>45098</v>
      </c>
      <c r="K83" s="17">
        <f>май.23!K83+июн.23!H83-июн.23!G83</f>
        <v>-2274.9299999999998</v>
      </c>
    </row>
    <row r="84" spans="1:11">
      <c r="A84" s="176">
        <v>82</v>
      </c>
      <c r="B84" s="117">
        <v>82</v>
      </c>
      <c r="C84" s="69">
        <v>31512</v>
      </c>
      <c r="D84" s="69">
        <v>31615</v>
      </c>
      <c r="E84" s="70">
        <f t="shared" si="2"/>
        <v>103</v>
      </c>
      <c r="F84" s="112">
        <v>4.71</v>
      </c>
      <c r="G84" s="17">
        <f t="shared" si="3"/>
        <v>485.13</v>
      </c>
      <c r="H84" s="70"/>
      <c r="I84" s="168"/>
      <c r="J84" s="75"/>
      <c r="K84" s="17">
        <f>май.23!K84+июн.23!H84-июн.23!G84</f>
        <v>-1052.3499999999999</v>
      </c>
    </row>
    <row r="85" spans="1:11">
      <c r="A85" s="176">
        <v>83</v>
      </c>
      <c r="B85" s="117">
        <v>83</v>
      </c>
      <c r="C85" s="69">
        <v>14227</v>
      </c>
      <c r="D85" s="69">
        <v>14617</v>
      </c>
      <c r="E85" s="70">
        <f t="shared" si="2"/>
        <v>390</v>
      </c>
      <c r="F85" s="112">
        <v>4.71</v>
      </c>
      <c r="G85" s="17">
        <f t="shared" si="3"/>
        <v>1836.9</v>
      </c>
      <c r="H85" s="70"/>
      <c r="I85" s="168"/>
      <c r="J85" s="75"/>
      <c r="K85" s="17">
        <f>май.23!K85+июн.23!H85-июн.23!G85</f>
        <v>-4253.09</v>
      </c>
    </row>
    <row r="86" spans="1:11">
      <c r="A86" s="176">
        <v>84</v>
      </c>
      <c r="B86" s="130">
        <v>84</v>
      </c>
      <c r="C86" s="69">
        <v>6580</v>
      </c>
      <c r="D86" s="69">
        <v>6758</v>
      </c>
      <c r="E86" s="70">
        <f t="shared" si="2"/>
        <v>178</v>
      </c>
      <c r="F86" s="70">
        <v>6.73</v>
      </c>
      <c r="G86" s="17">
        <f t="shared" si="3"/>
        <v>1197.94</v>
      </c>
      <c r="H86" s="70">
        <v>1000</v>
      </c>
      <c r="I86" s="168">
        <v>299139</v>
      </c>
      <c r="J86" s="75">
        <v>45084</v>
      </c>
      <c r="K86" s="17">
        <f>май.23!K86+июн.23!H86-июн.23!G86</f>
        <v>-7.5199999999999818</v>
      </c>
    </row>
    <row r="87" spans="1:11">
      <c r="A87" s="176">
        <v>85</v>
      </c>
      <c r="B87" s="117">
        <v>85</v>
      </c>
      <c r="C87" s="69">
        <v>22641</v>
      </c>
      <c r="D87" s="69">
        <v>22960</v>
      </c>
      <c r="E87" s="70">
        <f t="shared" si="2"/>
        <v>319</v>
      </c>
      <c r="F87" s="70">
        <v>6.73</v>
      </c>
      <c r="G87" s="17">
        <f t="shared" si="3"/>
        <v>2146.8700000000003</v>
      </c>
      <c r="H87" s="70">
        <v>2000</v>
      </c>
      <c r="I87" s="168">
        <v>381887</v>
      </c>
      <c r="J87" s="75">
        <v>45078</v>
      </c>
      <c r="K87" s="17">
        <f>май.23!K87+июн.23!H87-июн.23!G87</f>
        <v>1370.4099999999999</v>
      </c>
    </row>
    <row r="88" spans="1:11">
      <c r="A88" s="176">
        <v>86</v>
      </c>
      <c r="B88" s="117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17">
        <f>май.23!K88+июн.23!H88-июн.23!G88</f>
        <v>0</v>
      </c>
    </row>
    <row r="89" spans="1:11">
      <c r="A89" s="176">
        <v>87</v>
      </c>
      <c r="B89" s="117">
        <v>87</v>
      </c>
      <c r="C89" s="69">
        <v>13166</v>
      </c>
      <c r="D89" s="69">
        <v>13498</v>
      </c>
      <c r="E89" s="70">
        <f t="shared" si="2"/>
        <v>332</v>
      </c>
      <c r="F89" s="70">
        <v>6.73</v>
      </c>
      <c r="G89" s="17">
        <f t="shared" si="3"/>
        <v>2234.36</v>
      </c>
      <c r="H89" s="70"/>
      <c r="I89" s="168"/>
      <c r="J89" s="75"/>
      <c r="K89" s="17">
        <f>май.23!K89+июн.23!H89-июн.23!G89</f>
        <v>-3343.6200000000003</v>
      </c>
    </row>
    <row r="90" spans="1:11">
      <c r="A90" s="176">
        <v>88</v>
      </c>
      <c r="B90" s="117">
        <v>88</v>
      </c>
      <c r="C90" s="69">
        <v>1317</v>
      </c>
      <c r="D90" s="69">
        <v>1443</v>
      </c>
      <c r="E90" s="70">
        <f t="shared" si="2"/>
        <v>126</v>
      </c>
      <c r="F90" s="70">
        <v>6.73</v>
      </c>
      <c r="G90" s="17">
        <f t="shared" si="3"/>
        <v>847.98</v>
      </c>
      <c r="H90" s="70"/>
      <c r="I90" s="168"/>
      <c r="J90" s="75"/>
      <c r="K90" s="17">
        <f>май.23!K90+июн.23!H90-июн.23!G90</f>
        <v>-1090.26</v>
      </c>
    </row>
    <row r="91" spans="1:11">
      <c r="A91" s="176">
        <v>89</v>
      </c>
      <c r="B91" s="117">
        <v>89</v>
      </c>
      <c r="C91" s="69">
        <v>10120</v>
      </c>
      <c r="D91" s="69">
        <v>10257</v>
      </c>
      <c r="E91" s="70">
        <f t="shared" si="2"/>
        <v>137</v>
      </c>
      <c r="F91" s="112">
        <v>4.71</v>
      </c>
      <c r="G91" s="17">
        <f t="shared" si="3"/>
        <v>645.27</v>
      </c>
      <c r="H91" s="70"/>
      <c r="I91" s="168"/>
      <c r="J91" s="75"/>
      <c r="K91" s="17">
        <f>май.23!K91+июн.23!H91-июн.23!G91</f>
        <v>-2067.69</v>
      </c>
    </row>
    <row r="92" spans="1:11">
      <c r="A92" s="176">
        <v>90</v>
      </c>
      <c r="B92" s="117">
        <v>90</v>
      </c>
      <c r="C92" s="69">
        <v>11143</v>
      </c>
      <c r="D92" s="69">
        <v>11244</v>
      </c>
      <c r="E92" s="70">
        <f t="shared" si="2"/>
        <v>101</v>
      </c>
      <c r="F92" s="70">
        <v>6.73</v>
      </c>
      <c r="G92" s="17">
        <f t="shared" si="3"/>
        <v>679.73</v>
      </c>
      <c r="H92" s="70"/>
      <c r="I92" s="168"/>
      <c r="J92" s="75"/>
      <c r="K92" s="17">
        <f>май.23!K92+июн.23!H92-июн.23!G92</f>
        <v>-2079.5700000000002</v>
      </c>
    </row>
    <row r="93" spans="1:11">
      <c r="A93" s="176">
        <v>91</v>
      </c>
      <c r="B93" s="117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май.23!K93+июн.23!H93-июн.23!G93</f>
        <v>0</v>
      </c>
    </row>
    <row r="94" spans="1:11">
      <c r="A94" s="176">
        <v>92</v>
      </c>
      <c r="B94" s="117">
        <v>92</v>
      </c>
      <c r="C94" s="69">
        <v>22192</v>
      </c>
      <c r="D94" s="69">
        <v>22283</v>
      </c>
      <c r="E94" s="70">
        <f t="shared" si="2"/>
        <v>91</v>
      </c>
      <c r="F94" s="70">
        <v>6.73</v>
      </c>
      <c r="G94" s="17">
        <f t="shared" si="3"/>
        <v>612.43000000000006</v>
      </c>
      <c r="H94" s="70">
        <v>464.37</v>
      </c>
      <c r="I94" s="168">
        <v>67360</v>
      </c>
      <c r="J94" s="75">
        <v>45079</v>
      </c>
      <c r="K94" s="17">
        <f>май.23!K94+июн.23!H94-июн.23!G94</f>
        <v>-578.78000000000065</v>
      </c>
    </row>
    <row r="95" spans="1:11">
      <c r="A95" s="176">
        <v>93</v>
      </c>
      <c r="B95" s="117">
        <v>93</v>
      </c>
      <c r="C95" s="69">
        <v>15706</v>
      </c>
      <c r="D95" s="69">
        <v>15864</v>
      </c>
      <c r="E95" s="70">
        <f t="shared" si="2"/>
        <v>158</v>
      </c>
      <c r="F95" s="70">
        <v>6.73</v>
      </c>
      <c r="G95" s="17">
        <f t="shared" si="3"/>
        <v>1063.3400000000001</v>
      </c>
      <c r="H95" s="70">
        <v>6000</v>
      </c>
      <c r="I95" s="168">
        <v>414247</v>
      </c>
      <c r="J95" s="75">
        <v>45107</v>
      </c>
      <c r="K95" s="17">
        <f>май.23!K95+июн.23!H95-июн.23!G95</f>
        <v>7318.6899999999987</v>
      </c>
    </row>
    <row r="96" spans="1:11">
      <c r="A96" s="176">
        <v>94</v>
      </c>
      <c r="B96" s="117">
        <v>94</v>
      </c>
      <c r="C96" s="69">
        <v>1865</v>
      </c>
      <c r="D96" s="69">
        <v>1865</v>
      </c>
      <c r="E96" s="70">
        <f t="shared" si="2"/>
        <v>0</v>
      </c>
      <c r="F96" s="70">
        <v>6.73</v>
      </c>
      <c r="G96" s="17">
        <f t="shared" si="3"/>
        <v>0</v>
      </c>
      <c r="H96" s="70"/>
      <c r="I96" s="168"/>
      <c r="J96" s="75"/>
      <c r="K96" s="17">
        <f>май.23!K96+июн.23!H96-июн.23!G96</f>
        <v>-538.4</v>
      </c>
    </row>
    <row r="97" spans="1:12">
      <c r="A97" s="176">
        <v>95</v>
      </c>
      <c r="B97" s="117">
        <v>95</v>
      </c>
      <c r="C97" s="69">
        <v>859</v>
      </c>
      <c r="D97" s="69">
        <v>866</v>
      </c>
      <c r="E97" s="70">
        <f t="shared" si="2"/>
        <v>7</v>
      </c>
      <c r="F97" s="70">
        <v>6.73</v>
      </c>
      <c r="G97" s="17">
        <f t="shared" si="3"/>
        <v>47.11</v>
      </c>
      <c r="H97" s="70"/>
      <c r="I97" s="168"/>
      <c r="J97" s="75"/>
      <c r="K97" s="17">
        <f>май.23!K97+июн.23!H97-июн.23!G97</f>
        <v>-121.14</v>
      </c>
    </row>
    <row r="98" spans="1:12">
      <c r="A98" s="176">
        <v>96</v>
      </c>
      <c r="B98" s="117">
        <v>96</v>
      </c>
      <c r="C98" s="69">
        <v>38468</v>
      </c>
      <c r="D98" s="69">
        <v>38912</v>
      </c>
      <c r="E98" s="70">
        <f t="shared" si="2"/>
        <v>444</v>
      </c>
      <c r="F98" s="70">
        <v>6.73</v>
      </c>
      <c r="G98" s="17">
        <f t="shared" si="3"/>
        <v>2988.1200000000003</v>
      </c>
      <c r="H98" s="70"/>
      <c r="I98" s="168"/>
      <c r="J98" s="75"/>
      <c r="K98" s="17">
        <f>май.23!K98+июн.23!H98-июн.23!G98</f>
        <v>-6504.7100000000028</v>
      </c>
    </row>
    <row r="99" spans="1:12">
      <c r="A99" s="176">
        <v>97</v>
      </c>
      <c r="B99" s="117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май.23!K99+июн.23!H99-июн.23!G99</f>
        <v>0</v>
      </c>
    </row>
    <row r="100" spans="1:12" s="67" customFormat="1">
      <c r="A100" s="176" t="s">
        <v>39</v>
      </c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май.23!K100+июн.23!H100-июн.23!G100</f>
        <v>-4145.68</v>
      </c>
    </row>
    <row r="101" spans="1:12" s="67" customFormat="1">
      <c r="A101" s="178" t="s">
        <v>97</v>
      </c>
      <c r="B101" s="178" t="s">
        <v>97</v>
      </c>
      <c r="C101" s="69">
        <v>5</v>
      </c>
      <c r="D101" s="69">
        <v>708</v>
      </c>
      <c r="E101" s="70">
        <f t="shared" si="2"/>
        <v>703</v>
      </c>
      <c r="F101" s="70">
        <v>6.73</v>
      </c>
      <c r="G101" s="70">
        <f t="shared" si="3"/>
        <v>4731.1900000000005</v>
      </c>
      <c r="H101" s="70"/>
      <c r="I101" s="178"/>
      <c r="J101" s="75"/>
      <c r="K101" s="70">
        <f>май.23!K101+июн.23!H101-июн.23!G101</f>
        <v>-4758.1100000000006</v>
      </c>
    </row>
    <row r="102" spans="1:12">
      <c r="A102" s="176">
        <v>98</v>
      </c>
      <c r="B102" s="117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май.23!K102+июн.23!H102-июн.23!G102</f>
        <v>0</v>
      </c>
    </row>
    <row r="103" spans="1:12">
      <c r="A103" s="176" t="s">
        <v>24</v>
      </c>
      <c r="B103" s="117" t="s">
        <v>24</v>
      </c>
      <c r="C103" s="69">
        <v>1950</v>
      </c>
      <c r="D103" s="69">
        <v>1950</v>
      </c>
      <c r="E103" s="70">
        <f t="shared" si="2"/>
        <v>0</v>
      </c>
      <c r="F103" s="70">
        <v>6.73</v>
      </c>
      <c r="G103" s="70">
        <f t="shared" si="3"/>
        <v>0</v>
      </c>
      <c r="H103" s="70"/>
      <c r="I103" s="168"/>
      <c r="J103" s="75"/>
      <c r="K103" s="70">
        <f>май.23!K103+июн.23!H103-июн.23!G103</f>
        <v>-3782.26</v>
      </c>
    </row>
    <row r="104" spans="1:12">
      <c r="A104" s="176">
        <v>100</v>
      </c>
      <c r="B104" s="117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май.23!K104+июн.23!H104-июн.23!G104</f>
        <v>0</v>
      </c>
    </row>
    <row r="105" spans="1:12" s="67" customFormat="1">
      <c r="A105" s="176" t="s">
        <v>40</v>
      </c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май.23!K105+июн.23!H105-июн.23!G105</f>
        <v>0</v>
      </c>
    </row>
    <row r="106" spans="1:12">
      <c r="A106" s="176">
        <v>101</v>
      </c>
      <c r="B106" s="117">
        <v>101</v>
      </c>
      <c r="C106" s="69">
        <v>47755</v>
      </c>
      <c r="D106" s="69">
        <v>48292</v>
      </c>
      <c r="E106" s="70">
        <f t="shared" si="2"/>
        <v>537</v>
      </c>
      <c r="F106" s="112">
        <v>4.71</v>
      </c>
      <c r="G106" s="17">
        <f t="shared" si="3"/>
        <v>2529.27</v>
      </c>
      <c r="H106" s="70">
        <v>2000</v>
      </c>
      <c r="I106" s="168">
        <v>149510</v>
      </c>
      <c r="J106" s="75">
        <v>45098</v>
      </c>
      <c r="K106" s="17">
        <f>май.23!K106+июн.23!H106-июн.23!G106</f>
        <v>10450.939999999999</v>
      </c>
    </row>
    <row r="107" spans="1:12">
      <c r="A107" s="176">
        <v>102</v>
      </c>
      <c r="B107" s="130">
        <v>102</v>
      </c>
      <c r="C107" s="69">
        <v>86900</v>
      </c>
      <c r="D107" s="69">
        <v>87084</v>
      </c>
      <c r="E107" s="70">
        <f t="shared" si="2"/>
        <v>184</v>
      </c>
      <c r="F107" s="112">
        <v>4.71</v>
      </c>
      <c r="G107" s="17">
        <f t="shared" si="3"/>
        <v>866.64</v>
      </c>
      <c r="H107" s="70"/>
      <c r="I107" s="168"/>
      <c r="J107" s="75"/>
      <c r="K107" s="17">
        <f>май.23!K107+июн.23!H107-июн.23!G107</f>
        <v>-22494.959999999999</v>
      </c>
    </row>
    <row r="108" spans="1:12">
      <c r="A108" s="176">
        <v>103</v>
      </c>
      <c r="B108" s="117">
        <v>103</v>
      </c>
      <c r="C108" s="69">
        <v>27732</v>
      </c>
      <c r="D108" s="69">
        <v>28928</v>
      </c>
      <c r="E108" s="70">
        <f t="shared" si="2"/>
        <v>1196</v>
      </c>
      <c r="F108" s="112">
        <v>4.71</v>
      </c>
      <c r="G108" s="17">
        <f t="shared" si="3"/>
        <v>5633.16</v>
      </c>
      <c r="H108" s="70">
        <v>9125.8799999999992</v>
      </c>
      <c r="I108" s="168">
        <v>329406</v>
      </c>
      <c r="J108" s="75">
        <v>45100</v>
      </c>
      <c r="K108" s="17">
        <f>май.23!K108+июн.23!H108-июн.23!G108</f>
        <v>7234.5999999999985</v>
      </c>
      <c r="L108" s="160"/>
    </row>
    <row r="109" spans="1:12">
      <c r="A109" s="176">
        <v>104</v>
      </c>
      <c r="B109" s="117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май.23!K109+июн.23!H109-июн.23!G109</f>
        <v>0</v>
      </c>
    </row>
    <row r="110" spans="1:12">
      <c r="A110" s="176">
        <v>105</v>
      </c>
      <c r="B110" s="117">
        <v>105</v>
      </c>
      <c r="C110" s="69">
        <v>532</v>
      </c>
      <c r="D110" s="69">
        <v>559</v>
      </c>
      <c r="E110" s="70">
        <f t="shared" si="2"/>
        <v>27</v>
      </c>
      <c r="F110" s="70">
        <v>6.73</v>
      </c>
      <c r="G110" s="17">
        <f t="shared" si="3"/>
        <v>181.71</v>
      </c>
      <c r="H110" s="70"/>
      <c r="I110" s="168"/>
      <c r="J110" s="75"/>
      <c r="K110" s="17">
        <f>май.23!K110+июн.23!H110-июн.23!G110</f>
        <v>-201.9</v>
      </c>
    </row>
    <row r="111" spans="1:12">
      <c r="A111" s="176">
        <v>106</v>
      </c>
      <c r="B111" s="117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май.23!K111+июн.23!H111-июн.23!G111</f>
        <v>0</v>
      </c>
    </row>
    <row r="112" spans="1:12">
      <c r="A112" s="176">
        <v>107</v>
      </c>
      <c r="B112" s="117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17">
        <f>май.23!K112+июн.23!H112-июн.23!G112</f>
        <v>0</v>
      </c>
    </row>
    <row r="113" spans="1:11">
      <c r="A113" s="176">
        <v>108</v>
      </c>
      <c r="B113" s="117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май.23!K113+июн.23!H113-июн.23!G113</f>
        <v>0</v>
      </c>
    </row>
    <row r="114" spans="1:11">
      <c r="A114" s="176">
        <v>109</v>
      </c>
      <c r="B114" s="117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май.23!K114+июн.23!H114-июн.23!G114</f>
        <v>0</v>
      </c>
    </row>
    <row r="115" spans="1:11">
      <c r="A115" s="176">
        <v>110</v>
      </c>
      <c r="B115" s="117">
        <v>110</v>
      </c>
      <c r="C115" s="69">
        <v>6903</v>
      </c>
      <c r="D115" s="69">
        <v>6903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17">
        <f>май.23!K115+июн.23!H115-июн.23!G115</f>
        <v>827</v>
      </c>
    </row>
    <row r="116" spans="1:11">
      <c r="A116" s="176">
        <v>111</v>
      </c>
      <c r="B116" s="117">
        <v>111</v>
      </c>
      <c r="C116" s="69">
        <v>18197</v>
      </c>
      <c r="D116" s="69">
        <v>18249</v>
      </c>
      <c r="E116" s="70">
        <f t="shared" si="2"/>
        <v>52</v>
      </c>
      <c r="F116" s="70">
        <v>6.73</v>
      </c>
      <c r="G116" s="17">
        <f t="shared" si="3"/>
        <v>349.96000000000004</v>
      </c>
      <c r="H116" s="70"/>
      <c r="I116" s="168"/>
      <c r="J116" s="75"/>
      <c r="K116" s="17">
        <f>май.23!K116+июн.23!H116-июн.23!G116</f>
        <v>-1231.5900000000001</v>
      </c>
    </row>
    <row r="117" spans="1:11">
      <c r="A117" s="176">
        <v>112</v>
      </c>
      <c r="B117" s="117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17">
        <f>май.23!K117+июн.23!H117-июн.23!G117</f>
        <v>0</v>
      </c>
    </row>
    <row r="118" spans="1:11">
      <c r="A118" s="176">
        <v>113</v>
      </c>
      <c r="B118" s="117">
        <v>113</v>
      </c>
      <c r="C118" s="69">
        <v>1551</v>
      </c>
      <c r="D118" s="69">
        <v>1567</v>
      </c>
      <c r="E118" s="70">
        <f t="shared" si="2"/>
        <v>16</v>
      </c>
      <c r="F118" s="70">
        <v>6.73</v>
      </c>
      <c r="G118" s="17">
        <f t="shared" si="3"/>
        <v>107.68</v>
      </c>
      <c r="H118" s="70"/>
      <c r="I118" s="168"/>
      <c r="J118" s="75"/>
      <c r="K118" s="17">
        <f>май.23!K118+июн.23!H118-июн.23!G118</f>
        <v>-356.69000000000005</v>
      </c>
    </row>
    <row r="119" spans="1:11">
      <c r="A119" s="176">
        <v>114</v>
      </c>
      <c r="B119" s="117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май.23!K119+июн.23!H119-июн.23!G119</f>
        <v>0</v>
      </c>
    </row>
    <row r="120" spans="1:11">
      <c r="A120" s="176">
        <v>116</v>
      </c>
      <c r="B120" s="117">
        <v>116</v>
      </c>
      <c r="C120" s="69">
        <v>119285</v>
      </c>
      <c r="D120" s="69">
        <v>119359</v>
      </c>
      <c r="E120" s="70">
        <f t="shared" si="2"/>
        <v>74</v>
      </c>
      <c r="F120" s="112">
        <v>4.71</v>
      </c>
      <c r="G120" s="17">
        <f t="shared" si="3"/>
        <v>348.54</v>
      </c>
      <c r="H120" s="70">
        <v>10000</v>
      </c>
      <c r="I120" s="168">
        <v>830998</v>
      </c>
      <c r="J120" s="75">
        <v>45103</v>
      </c>
      <c r="K120" s="17">
        <f>май.23!K120+июн.23!H120-июн.23!G120</f>
        <v>14933.109999999999</v>
      </c>
    </row>
    <row r="121" spans="1:11">
      <c r="A121" s="176">
        <v>117</v>
      </c>
      <c r="B121" s="117">
        <v>117</v>
      </c>
      <c r="C121" s="69">
        <v>37743</v>
      </c>
      <c r="D121" s="69">
        <v>37922</v>
      </c>
      <c r="E121" s="70">
        <f t="shared" si="2"/>
        <v>179</v>
      </c>
      <c r="F121" s="70">
        <v>6.73</v>
      </c>
      <c r="G121" s="17">
        <f t="shared" si="3"/>
        <v>1204.67</v>
      </c>
      <c r="H121" s="70">
        <v>1500</v>
      </c>
      <c r="I121" s="168">
        <v>82552</v>
      </c>
      <c r="J121" s="75">
        <v>45097</v>
      </c>
      <c r="K121" s="17">
        <f>май.23!K121+июн.23!H121-июн.23!G121</f>
        <v>52342.07</v>
      </c>
    </row>
    <row r="122" spans="1:11">
      <c r="A122" s="176">
        <v>118</v>
      </c>
      <c r="B122" s="117">
        <v>118</v>
      </c>
      <c r="C122" s="69">
        <v>24497</v>
      </c>
      <c r="D122" s="69">
        <v>24873</v>
      </c>
      <c r="E122" s="70">
        <f t="shared" si="2"/>
        <v>376</v>
      </c>
      <c r="F122" s="70">
        <v>6.73</v>
      </c>
      <c r="G122" s="17">
        <f t="shared" si="3"/>
        <v>2530.48</v>
      </c>
      <c r="H122" s="70"/>
      <c r="I122" s="168"/>
      <c r="J122" s="75"/>
      <c r="K122" s="17">
        <f>май.23!K122+июн.23!H122-июн.23!G122</f>
        <v>-14518.170000000002</v>
      </c>
    </row>
    <row r="123" spans="1:11">
      <c r="A123" s="176">
        <v>120</v>
      </c>
      <c r="B123" s="117">
        <v>120</v>
      </c>
      <c r="C123" s="69">
        <v>1307</v>
      </c>
      <c r="D123" s="69">
        <v>1416</v>
      </c>
      <c r="E123" s="70">
        <f t="shared" si="2"/>
        <v>109</v>
      </c>
      <c r="F123" s="70">
        <v>6.73</v>
      </c>
      <c r="G123" s="17">
        <f t="shared" si="3"/>
        <v>733.57</v>
      </c>
      <c r="H123" s="70"/>
      <c r="I123" s="168"/>
      <c r="J123" s="75"/>
      <c r="K123" s="17">
        <f>май.23!K123+июн.23!H123-июн.23!G123</f>
        <v>-4616.78</v>
      </c>
    </row>
    <row r="124" spans="1:11">
      <c r="A124" s="176">
        <v>121</v>
      </c>
      <c r="B124" s="117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17">
        <f>май.23!K124+июн.23!H124-июн.23!G124</f>
        <v>0</v>
      </c>
    </row>
    <row r="125" spans="1:11">
      <c r="A125" s="176">
        <v>122</v>
      </c>
      <c r="B125" s="117">
        <v>122</v>
      </c>
      <c r="C125" s="69">
        <v>684</v>
      </c>
      <c r="D125" s="69">
        <v>1172</v>
      </c>
      <c r="E125" s="70">
        <f t="shared" si="2"/>
        <v>488</v>
      </c>
      <c r="F125" s="70">
        <v>6.73</v>
      </c>
      <c r="G125" s="17">
        <f t="shared" si="3"/>
        <v>3284.2400000000002</v>
      </c>
      <c r="H125" s="70"/>
      <c r="I125" s="168"/>
      <c r="J125" s="75"/>
      <c r="K125" s="17">
        <f>май.23!K125+июн.23!H125-июн.23!G125</f>
        <v>-7880.83</v>
      </c>
    </row>
    <row r="126" spans="1:11">
      <c r="A126" s="176">
        <v>123</v>
      </c>
      <c r="B126" s="117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май.23!K126+июн.23!H126-июн.23!G126</f>
        <v>0</v>
      </c>
    </row>
    <row r="127" spans="1:11">
      <c r="A127" s="176">
        <v>124</v>
      </c>
      <c r="B127" s="117">
        <v>124</v>
      </c>
      <c r="C127" s="69"/>
      <c r="D127" s="69"/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17">
        <f>май.23!K127+июн.23!H127-июн.23!G127</f>
        <v>0</v>
      </c>
    </row>
    <row r="128" spans="1:11">
      <c r="A128" s="176">
        <v>125</v>
      </c>
      <c r="B128" s="117">
        <v>125</v>
      </c>
      <c r="C128" s="69">
        <v>901</v>
      </c>
      <c r="D128" s="69">
        <v>947</v>
      </c>
      <c r="E128" s="70">
        <f t="shared" si="2"/>
        <v>46</v>
      </c>
      <c r="F128" s="70">
        <v>6.73</v>
      </c>
      <c r="G128" s="17">
        <f t="shared" si="3"/>
        <v>309.58000000000004</v>
      </c>
      <c r="H128" s="70"/>
      <c r="I128" s="168"/>
      <c r="J128" s="75"/>
      <c r="K128" s="17">
        <f>май.23!K128+июн.23!H128-июн.23!G128</f>
        <v>-309.58000000000004</v>
      </c>
    </row>
    <row r="129" spans="1:11">
      <c r="A129" s="176">
        <v>126</v>
      </c>
      <c r="B129" s="117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май.23!K129+июн.23!H129-июн.23!G129</f>
        <v>0</v>
      </c>
    </row>
    <row r="130" spans="1:11">
      <c r="A130" s="176" t="s">
        <v>30</v>
      </c>
      <c r="B130" s="117" t="s">
        <v>30</v>
      </c>
      <c r="C130" s="69">
        <v>17028</v>
      </c>
      <c r="D130" s="69">
        <v>17296</v>
      </c>
      <c r="E130" s="70">
        <f t="shared" si="2"/>
        <v>268</v>
      </c>
      <c r="F130" s="112">
        <v>4.71</v>
      </c>
      <c r="G130" s="17">
        <f t="shared" si="3"/>
        <v>1262.28</v>
      </c>
      <c r="H130" s="70"/>
      <c r="I130" s="168"/>
      <c r="J130" s="75"/>
      <c r="K130" s="70">
        <f>май.23!K130+июн.23!H130-июн.23!G130</f>
        <v>4601.9100000000008</v>
      </c>
    </row>
    <row r="131" spans="1:11">
      <c r="A131" s="176" t="s">
        <v>23</v>
      </c>
      <c r="B131" s="117" t="s">
        <v>23</v>
      </c>
      <c r="C131" s="69">
        <v>8060</v>
      </c>
      <c r="D131" s="69">
        <v>8223</v>
      </c>
      <c r="E131" s="70">
        <f t="shared" si="2"/>
        <v>163</v>
      </c>
      <c r="F131" s="112">
        <v>4.71</v>
      </c>
      <c r="G131" s="17">
        <f t="shared" si="3"/>
        <v>767.73</v>
      </c>
      <c r="H131" s="70"/>
      <c r="I131" s="168"/>
      <c r="J131" s="75"/>
      <c r="K131" s="17">
        <f>май.23!K131+июн.23!H131-июн.23!G131</f>
        <v>322.53999999999974</v>
      </c>
    </row>
    <row r="132" spans="1:11">
      <c r="A132" s="176">
        <v>129</v>
      </c>
      <c r="B132" s="117">
        <v>129</v>
      </c>
      <c r="C132" s="69">
        <v>5660</v>
      </c>
      <c r="D132" s="69">
        <v>5803</v>
      </c>
      <c r="E132" s="70">
        <f t="shared" si="2"/>
        <v>143</v>
      </c>
      <c r="F132" s="70">
        <v>6.73</v>
      </c>
      <c r="G132" s="17">
        <f t="shared" si="3"/>
        <v>962.3900000000001</v>
      </c>
      <c r="H132" s="70"/>
      <c r="I132" s="168"/>
      <c r="J132" s="75"/>
      <c r="K132" s="17">
        <f>май.23!K132+июн.23!H132-июн.23!G132</f>
        <v>5037.6099999999997</v>
      </c>
    </row>
    <row r="133" spans="1:11">
      <c r="A133" s="176">
        <v>130</v>
      </c>
      <c r="B133" s="117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май.23!K133+июн.23!H133-июн.23!G133</f>
        <v>0</v>
      </c>
    </row>
    <row r="134" spans="1:11">
      <c r="A134" s="176">
        <v>131</v>
      </c>
      <c r="B134" s="117">
        <v>131</v>
      </c>
      <c r="C134" s="69"/>
      <c r="D134" s="69"/>
      <c r="E134" s="70">
        <f t="shared" si="2"/>
        <v>0</v>
      </c>
      <c r="F134" s="70">
        <v>6.73</v>
      </c>
      <c r="G134" s="17">
        <f t="shared" si="3"/>
        <v>0</v>
      </c>
      <c r="H134" s="70"/>
      <c r="I134" s="168"/>
      <c r="J134" s="75"/>
      <c r="K134" s="17">
        <f>май.23!K134+июн.23!H134-июн.23!G134</f>
        <v>0</v>
      </c>
    </row>
    <row r="135" spans="1:11">
      <c r="A135" s="176">
        <v>132</v>
      </c>
      <c r="B135" s="117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17">
        <f>май.23!K135+июн.23!H135-июн.23!G135</f>
        <v>0</v>
      </c>
    </row>
    <row r="136" spans="1:11">
      <c r="A136" s="176">
        <v>133</v>
      </c>
      <c r="B136" s="117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17">
        <f>май.23!K136+июн.23!H136-июн.23!G136</f>
        <v>0</v>
      </c>
    </row>
    <row r="137" spans="1:11">
      <c r="A137" s="176">
        <v>134</v>
      </c>
      <c r="B137" s="117">
        <v>134</v>
      </c>
      <c r="C137" s="69"/>
      <c r="D137" s="69"/>
      <c r="E137" s="70">
        <f t="shared" si="2"/>
        <v>0</v>
      </c>
      <c r="F137" s="70">
        <v>6.73</v>
      </c>
      <c r="G137" s="17">
        <f t="shared" si="3"/>
        <v>0</v>
      </c>
      <c r="H137" s="70"/>
      <c r="I137" s="168"/>
      <c r="J137" s="75"/>
      <c r="K137" s="17">
        <f>май.23!K137+июн.23!H137-июн.23!G137</f>
        <v>0</v>
      </c>
    </row>
    <row r="138" spans="1:11">
      <c r="A138" s="176">
        <v>135</v>
      </c>
      <c r="B138" s="130">
        <v>135</v>
      </c>
      <c r="C138" s="69">
        <v>42800</v>
      </c>
      <c r="D138" s="69">
        <v>43217</v>
      </c>
      <c r="E138" s="70">
        <f t="shared" si="2"/>
        <v>417</v>
      </c>
      <c r="F138" s="112">
        <v>4.71</v>
      </c>
      <c r="G138" s="70">
        <f t="shared" si="3"/>
        <v>1964.07</v>
      </c>
      <c r="H138" s="70"/>
      <c r="I138" s="168"/>
      <c r="J138" s="75"/>
      <c r="K138" s="17">
        <f>май.23!K138+июн.23!H138-июн.23!G138</f>
        <v>2123.2600000000011</v>
      </c>
    </row>
    <row r="139" spans="1:11">
      <c r="A139" s="176">
        <v>136</v>
      </c>
      <c r="B139" s="117">
        <v>136</v>
      </c>
      <c r="C139" s="69"/>
      <c r="D139" s="69"/>
      <c r="E139" s="70">
        <f t="shared" si="2"/>
        <v>0</v>
      </c>
      <c r="F139" s="70">
        <v>6.73</v>
      </c>
      <c r="G139" s="17">
        <f t="shared" si="3"/>
        <v>0</v>
      </c>
      <c r="H139" s="70"/>
      <c r="I139" s="168"/>
      <c r="J139" s="75"/>
      <c r="K139" s="17">
        <f>май.23!K139+июн.23!H139-июн.23!G139</f>
        <v>0</v>
      </c>
    </row>
    <row r="140" spans="1:11">
      <c r="A140" s="176">
        <v>137</v>
      </c>
      <c r="B140" s="117">
        <v>137</v>
      </c>
      <c r="C140" s="69">
        <v>1084</v>
      </c>
      <c r="D140" s="69">
        <v>1097</v>
      </c>
      <c r="E140" s="70">
        <f t="shared" si="2"/>
        <v>13</v>
      </c>
      <c r="F140" s="70">
        <v>6.73</v>
      </c>
      <c r="G140" s="17">
        <f t="shared" si="3"/>
        <v>87.490000000000009</v>
      </c>
      <c r="H140" s="70">
        <v>500</v>
      </c>
      <c r="I140" s="168">
        <v>43732</v>
      </c>
      <c r="J140" s="75">
        <v>45095</v>
      </c>
      <c r="K140" s="17">
        <f>май.23!K140+июн.23!H140-июн.23!G140</f>
        <v>212.58999999999992</v>
      </c>
    </row>
    <row r="141" spans="1:11">
      <c r="A141" s="176">
        <v>138</v>
      </c>
      <c r="B141" s="130">
        <v>138</v>
      </c>
      <c r="C141" s="69">
        <v>47708</v>
      </c>
      <c r="D141" s="69">
        <v>47904</v>
      </c>
      <c r="E141" s="70">
        <f t="shared" si="2"/>
        <v>196</v>
      </c>
      <c r="F141" s="112">
        <v>4.71</v>
      </c>
      <c r="G141" s="17">
        <f t="shared" si="3"/>
        <v>923.16</v>
      </c>
      <c r="H141" s="70"/>
      <c r="I141" s="168"/>
      <c r="J141" s="75"/>
      <c r="K141" s="17">
        <f>май.23!K141+июн.23!H141-июн.23!G141</f>
        <v>11779.7</v>
      </c>
    </row>
    <row r="142" spans="1:11">
      <c r="A142" s="176">
        <v>139</v>
      </c>
      <c r="B142" s="117">
        <v>139</v>
      </c>
      <c r="C142" s="69"/>
      <c r="D142" s="69"/>
      <c r="E142" s="70">
        <f t="shared" ref="E142:E205" si="4">D142-C142</f>
        <v>0</v>
      </c>
      <c r="F142" s="70">
        <v>6.73</v>
      </c>
      <c r="G142" s="17">
        <f t="shared" ref="G142:G205" si="5">F142*E142</f>
        <v>0</v>
      </c>
      <c r="H142" s="70"/>
      <c r="I142" s="168"/>
      <c r="J142" s="75"/>
      <c r="K142" s="17">
        <f>май.23!K142+июн.23!H142-июн.23!G142</f>
        <v>0</v>
      </c>
    </row>
    <row r="143" spans="1:11">
      <c r="A143" s="176">
        <v>140</v>
      </c>
      <c r="B143" s="117">
        <v>140</v>
      </c>
      <c r="C143" s="69">
        <v>4365</v>
      </c>
      <c r="D143" s="69">
        <v>4365</v>
      </c>
      <c r="E143" s="70">
        <f t="shared" si="4"/>
        <v>0</v>
      </c>
      <c r="F143" s="112">
        <v>4.71</v>
      </c>
      <c r="G143" s="17">
        <f t="shared" si="5"/>
        <v>0</v>
      </c>
      <c r="H143" s="70"/>
      <c r="I143" s="168"/>
      <c r="J143" s="75"/>
      <c r="K143" s="17">
        <f>май.23!K143+июн.23!H143-июн.23!G143</f>
        <v>0</v>
      </c>
    </row>
    <row r="144" spans="1:11">
      <c r="A144" s="176">
        <v>141</v>
      </c>
      <c r="B144" s="117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17">
        <f>май.23!K144+июн.23!H144-июн.23!G144</f>
        <v>-935.47</v>
      </c>
    </row>
    <row r="145" spans="1:12">
      <c r="A145" s="176">
        <v>142</v>
      </c>
      <c r="B145" s="117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17">
        <f>май.23!K145+июн.23!H145-июн.23!G145</f>
        <v>0</v>
      </c>
    </row>
    <row r="146" spans="1:12">
      <c r="A146" s="176">
        <v>143</v>
      </c>
      <c r="B146" s="117">
        <v>143</v>
      </c>
      <c r="C146" s="69">
        <v>5856</v>
      </c>
      <c r="D146" s="69">
        <v>5910</v>
      </c>
      <c r="E146" s="70">
        <f t="shared" si="4"/>
        <v>54</v>
      </c>
      <c r="F146" s="112">
        <v>4.71</v>
      </c>
      <c r="G146" s="17">
        <f t="shared" si="5"/>
        <v>254.34</v>
      </c>
      <c r="H146" s="70"/>
      <c r="I146" s="168"/>
      <c r="J146" s="75"/>
      <c r="K146" s="17">
        <f>май.23!K146+июн.23!H146-июн.23!G146</f>
        <v>-1521.33</v>
      </c>
    </row>
    <row r="147" spans="1:12">
      <c r="A147" s="176">
        <v>144</v>
      </c>
      <c r="B147" s="117">
        <v>144</v>
      </c>
      <c r="C147" s="69">
        <v>3626</v>
      </c>
      <c r="D147" s="69">
        <v>3713</v>
      </c>
      <c r="E147" s="70">
        <f t="shared" si="4"/>
        <v>87</v>
      </c>
      <c r="F147" s="70">
        <v>6.73</v>
      </c>
      <c r="G147" s="17">
        <f t="shared" si="5"/>
        <v>585.51</v>
      </c>
      <c r="H147" s="70"/>
      <c r="I147" s="168"/>
      <c r="J147" s="75"/>
      <c r="K147" s="17">
        <f>май.23!K147+июн.23!H147-июн.23!G147</f>
        <v>-3331.3500000000004</v>
      </c>
    </row>
    <row r="148" spans="1:12">
      <c r="A148" s="176">
        <v>145</v>
      </c>
      <c r="B148" s="117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17">
        <f>май.23!K148+июн.23!H148-июн.23!G148</f>
        <v>0</v>
      </c>
    </row>
    <row r="149" spans="1:12">
      <c r="A149" s="176">
        <v>146</v>
      </c>
      <c r="B149" s="117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17">
        <f>май.23!K149+июн.23!H149-июн.23!G149</f>
        <v>0</v>
      </c>
    </row>
    <row r="150" spans="1:12">
      <c r="A150" s="176">
        <v>147</v>
      </c>
      <c r="B150" s="117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17">
        <f>май.23!K150+июн.23!H150-июн.23!G150</f>
        <v>0</v>
      </c>
    </row>
    <row r="151" spans="1:12">
      <c r="A151" s="176" t="s">
        <v>32</v>
      </c>
      <c r="B151" s="147" t="s">
        <v>32</v>
      </c>
      <c r="C151" s="69">
        <v>22486</v>
      </c>
      <c r="D151" s="69">
        <v>22503</v>
      </c>
      <c r="E151" s="70">
        <f t="shared" si="4"/>
        <v>17</v>
      </c>
      <c r="F151" s="70">
        <v>6.73</v>
      </c>
      <c r="G151" s="17">
        <f t="shared" si="5"/>
        <v>114.41000000000001</v>
      </c>
      <c r="H151" s="70"/>
      <c r="I151" s="168"/>
      <c r="J151" s="75"/>
      <c r="K151" s="17">
        <f>май.23!K151+июн.23!H151-июн.23!G151</f>
        <v>12454.869999999999</v>
      </c>
    </row>
    <row r="152" spans="1:12">
      <c r="A152" s="176">
        <v>149</v>
      </c>
      <c r="B152" s="117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17">
        <f>май.23!K152+июн.23!H152-июн.23!G152</f>
        <v>0</v>
      </c>
    </row>
    <row r="153" spans="1:12">
      <c r="A153" s="176">
        <v>150</v>
      </c>
      <c r="B153" s="117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17">
        <f>май.23!K153+июн.23!H153-июн.23!G153</f>
        <v>0</v>
      </c>
    </row>
    <row r="154" spans="1:12">
      <c r="A154" s="176">
        <v>151</v>
      </c>
      <c r="B154" s="117">
        <v>151</v>
      </c>
      <c r="C154" s="69">
        <v>53</v>
      </c>
      <c r="D154" s="69">
        <v>80</v>
      </c>
      <c r="E154" s="70">
        <f t="shared" si="4"/>
        <v>27</v>
      </c>
      <c r="F154" s="70">
        <v>6.73</v>
      </c>
      <c r="G154" s="17">
        <f t="shared" si="5"/>
        <v>181.71</v>
      </c>
      <c r="H154" s="70"/>
      <c r="I154" s="168"/>
      <c r="J154" s="75"/>
      <c r="K154" s="17">
        <f>май.23!K154+июн.23!H154-июн.23!G154</f>
        <v>-504.75</v>
      </c>
    </row>
    <row r="155" spans="1:12">
      <c r="A155" s="176">
        <v>152</v>
      </c>
      <c r="B155" s="117">
        <v>152</v>
      </c>
      <c r="C155" s="69">
        <v>874</v>
      </c>
      <c r="D155" s="69">
        <v>979</v>
      </c>
      <c r="E155" s="70">
        <f t="shared" si="4"/>
        <v>105</v>
      </c>
      <c r="F155" s="70">
        <v>6.73</v>
      </c>
      <c r="G155" s="17">
        <f t="shared" si="5"/>
        <v>706.65000000000009</v>
      </c>
      <c r="H155" s="70"/>
      <c r="I155" s="168"/>
      <c r="J155" s="75"/>
      <c r="K155" s="17">
        <f>май.23!K155+июн.23!H155-июн.23!G155</f>
        <v>-4165.8700000000008</v>
      </c>
    </row>
    <row r="156" spans="1:12">
      <c r="A156" s="176">
        <v>153</v>
      </c>
      <c r="B156" s="117">
        <v>153</v>
      </c>
      <c r="C156" s="69">
        <v>11682</v>
      </c>
      <c r="D156" s="69">
        <v>12441</v>
      </c>
      <c r="E156" s="70">
        <f t="shared" si="4"/>
        <v>759</v>
      </c>
      <c r="F156" s="141">
        <v>4.71</v>
      </c>
      <c r="G156" s="17">
        <f t="shared" si="5"/>
        <v>3574.89</v>
      </c>
      <c r="H156" s="70"/>
      <c r="I156" s="168"/>
      <c r="J156" s="75"/>
      <c r="K156" s="17">
        <f>май.23!K156+июн.23!H156-июн.23!G156</f>
        <v>20287.760000000002</v>
      </c>
      <c r="L156" s="160"/>
    </row>
    <row r="157" spans="1:12">
      <c r="A157" s="176">
        <v>154</v>
      </c>
      <c r="B157" s="117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17">
        <f>май.23!K157+июн.23!H157-июн.23!G157</f>
        <v>0</v>
      </c>
    </row>
    <row r="158" spans="1:12">
      <c r="A158" s="176">
        <v>155</v>
      </c>
      <c r="B158" s="117">
        <v>155</v>
      </c>
      <c r="C158" s="69">
        <v>1342</v>
      </c>
      <c r="D158" s="69">
        <v>1347</v>
      </c>
      <c r="E158" s="70">
        <f t="shared" si="4"/>
        <v>5</v>
      </c>
      <c r="F158" s="70">
        <v>6.73</v>
      </c>
      <c r="G158" s="17">
        <f t="shared" si="5"/>
        <v>33.650000000000006</v>
      </c>
      <c r="H158" s="70"/>
      <c r="I158" s="168"/>
      <c r="J158" s="75"/>
      <c r="K158" s="17">
        <f>май.23!K158+июн.23!H158-июн.23!G158</f>
        <v>-33.650000000000006</v>
      </c>
    </row>
    <row r="159" spans="1:12">
      <c r="A159" s="176">
        <v>156</v>
      </c>
      <c r="B159" s="117">
        <v>156</v>
      </c>
      <c r="C159" s="69">
        <v>24540</v>
      </c>
      <c r="D159" s="69">
        <v>24976</v>
      </c>
      <c r="E159" s="70">
        <f t="shared" si="4"/>
        <v>436</v>
      </c>
      <c r="F159" s="112">
        <v>4.71</v>
      </c>
      <c r="G159" s="17">
        <f t="shared" si="5"/>
        <v>2053.56</v>
      </c>
      <c r="H159" s="70">
        <v>10000</v>
      </c>
      <c r="I159" s="168">
        <v>786011</v>
      </c>
      <c r="J159" s="75">
        <v>45083</v>
      </c>
      <c r="K159" s="17">
        <f>май.23!K159+июн.23!H159-июн.23!G159</f>
        <v>6337.9000000000015</v>
      </c>
    </row>
    <row r="160" spans="1:12">
      <c r="A160" s="176">
        <v>157</v>
      </c>
      <c r="B160" s="117">
        <v>157</v>
      </c>
      <c r="C160" s="69">
        <v>6932</v>
      </c>
      <c r="D160" s="69">
        <v>7005</v>
      </c>
      <c r="E160" s="70">
        <f t="shared" si="4"/>
        <v>73</v>
      </c>
      <c r="F160" s="112">
        <v>4.71</v>
      </c>
      <c r="G160" s="17">
        <f t="shared" si="5"/>
        <v>343.83</v>
      </c>
      <c r="H160" s="70">
        <v>1000</v>
      </c>
      <c r="I160" s="168">
        <v>19215.8351</v>
      </c>
      <c r="J160" s="75" t="s">
        <v>92</v>
      </c>
      <c r="K160" s="17">
        <f>май.23!K160+июн.23!H160-июн.23!G160</f>
        <v>1450.41</v>
      </c>
    </row>
    <row r="161" spans="1:12">
      <c r="A161" s="176">
        <v>158</v>
      </c>
      <c r="B161" s="117">
        <v>158</v>
      </c>
      <c r="C161" s="69">
        <v>74</v>
      </c>
      <c r="D161" s="69">
        <v>153</v>
      </c>
      <c r="E161" s="70">
        <f t="shared" si="4"/>
        <v>79</v>
      </c>
      <c r="F161" s="70">
        <v>6.73</v>
      </c>
      <c r="G161" s="17">
        <f t="shared" si="5"/>
        <v>531.67000000000007</v>
      </c>
      <c r="H161" s="70"/>
      <c r="I161" s="168"/>
      <c r="J161" s="75"/>
      <c r="K161" s="17">
        <f>май.23!K161+июн.23!H161-июн.23!G161</f>
        <v>-720.11000000000013</v>
      </c>
    </row>
    <row r="162" spans="1:12">
      <c r="A162" s="176">
        <v>159</v>
      </c>
      <c r="B162" s="117">
        <v>159</v>
      </c>
      <c r="C162" s="69">
        <v>392</v>
      </c>
      <c r="D162" s="69">
        <v>523</v>
      </c>
      <c r="E162" s="70">
        <f t="shared" si="4"/>
        <v>131</v>
      </c>
      <c r="F162" s="70">
        <v>6.73</v>
      </c>
      <c r="G162" s="17">
        <f t="shared" si="5"/>
        <v>881.63000000000011</v>
      </c>
      <c r="H162" s="70">
        <v>1000</v>
      </c>
      <c r="I162" s="168">
        <v>283341</v>
      </c>
      <c r="J162" s="75">
        <v>45099</v>
      </c>
      <c r="K162" s="17">
        <f>май.23!K162+июн.23!H162-июн.23!G162</f>
        <v>1604.9099999999999</v>
      </c>
    </row>
    <row r="163" spans="1:12">
      <c r="A163" s="176">
        <v>160</v>
      </c>
      <c r="B163" s="117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17">
        <f t="shared" si="5"/>
        <v>0</v>
      </c>
      <c r="H163" s="70"/>
      <c r="I163" s="168"/>
      <c r="J163" s="75"/>
      <c r="K163" s="17">
        <f>май.23!K163+июн.23!H163-июн.23!G163</f>
        <v>-1352.73</v>
      </c>
    </row>
    <row r="164" spans="1:12">
      <c r="A164" s="176">
        <v>161</v>
      </c>
      <c r="B164" s="117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17">
        <f>май.23!K164+июн.23!H164-июн.23!G164</f>
        <v>0</v>
      </c>
    </row>
    <row r="165" spans="1:12">
      <c r="A165" s="176">
        <v>162</v>
      </c>
      <c r="B165" s="117">
        <v>162</v>
      </c>
      <c r="C165" s="69">
        <v>3885</v>
      </c>
      <c r="D165" s="69">
        <v>3973</v>
      </c>
      <c r="E165" s="70">
        <f t="shared" si="4"/>
        <v>88</v>
      </c>
      <c r="F165" s="70">
        <v>6.73</v>
      </c>
      <c r="G165" s="17">
        <f t="shared" si="5"/>
        <v>592.24</v>
      </c>
      <c r="H165" s="70">
        <v>1700</v>
      </c>
      <c r="I165" s="168">
        <v>88983</v>
      </c>
      <c r="J165" s="75">
        <v>45090</v>
      </c>
      <c r="K165" s="17">
        <f>май.23!K165+июн.23!H165-июн.23!G165</f>
        <v>-123.83000000000015</v>
      </c>
    </row>
    <row r="166" spans="1:12">
      <c r="A166" s="176" t="s">
        <v>33</v>
      </c>
      <c r="B166" s="148" t="s">
        <v>33</v>
      </c>
      <c r="C166" s="69">
        <v>39228</v>
      </c>
      <c r="D166" s="69">
        <v>40167</v>
      </c>
      <c r="E166" s="70">
        <f t="shared" si="4"/>
        <v>939</v>
      </c>
      <c r="F166" s="112">
        <v>4.71</v>
      </c>
      <c r="G166" s="17">
        <f t="shared" si="5"/>
        <v>4422.6899999999996</v>
      </c>
      <c r="H166" s="70"/>
      <c r="I166" s="168"/>
      <c r="J166" s="75"/>
      <c r="K166" s="17">
        <f>май.23!K166+июн.23!H166-июн.23!G166</f>
        <v>7071.6399999999949</v>
      </c>
      <c r="L166" s="160"/>
    </row>
    <row r="167" spans="1:12">
      <c r="A167" s="176">
        <v>164</v>
      </c>
      <c r="B167" s="117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17">
        <f>май.23!K167+июн.23!H167-июн.23!G167</f>
        <v>0</v>
      </c>
    </row>
    <row r="168" spans="1:12">
      <c r="A168" s="176">
        <v>165</v>
      </c>
      <c r="B168" s="117">
        <v>165</v>
      </c>
      <c r="C168" s="69">
        <v>30871</v>
      </c>
      <c r="D168" s="69">
        <v>30901</v>
      </c>
      <c r="E168" s="70">
        <f t="shared" si="4"/>
        <v>30</v>
      </c>
      <c r="F168" s="70">
        <v>6.73</v>
      </c>
      <c r="G168" s="17">
        <f t="shared" si="5"/>
        <v>201.9</v>
      </c>
      <c r="H168" s="70"/>
      <c r="I168" s="168"/>
      <c r="J168" s="75"/>
      <c r="K168" s="17">
        <f>май.23!K168+июн.23!H168-июн.23!G168</f>
        <v>-26159.510000000002</v>
      </c>
    </row>
    <row r="169" spans="1:12">
      <c r="A169" s="176">
        <v>166</v>
      </c>
      <c r="B169" s="117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17">
        <f>май.23!K169+июн.23!H169-июн.23!G169</f>
        <v>0</v>
      </c>
    </row>
    <row r="170" spans="1:12">
      <c r="A170" s="176">
        <v>167</v>
      </c>
      <c r="B170" s="117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17">
        <f>май.23!K170+июн.23!H170-июн.23!G170</f>
        <v>0</v>
      </c>
    </row>
    <row r="171" spans="1:12">
      <c r="A171" s="176">
        <v>168</v>
      </c>
      <c r="B171" s="117">
        <v>168</v>
      </c>
      <c r="C171" s="69">
        <v>14098</v>
      </c>
      <c r="D171" s="69">
        <v>14514</v>
      </c>
      <c r="E171" s="70">
        <f t="shared" si="4"/>
        <v>416</v>
      </c>
      <c r="F171" s="70">
        <v>6.73</v>
      </c>
      <c r="G171" s="17">
        <f t="shared" si="5"/>
        <v>2799.6800000000003</v>
      </c>
      <c r="H171" s="70"/>
      <c r="I171" s="168"/>
      <c r="J171" s="75"/>
      <c r="K171" s="17">
        <f>май.23!K171+июн.23!H171-июн.23!G171</f>
        <v>-2810.75</v>
      </c>
    </row>
    <row r="172" spans="1:12">
      <c r="A172" s="176">
        <v>169</v>
      </c>
      <c r="B172" s="117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17">
        <f>май.23!K172+июн.23!H172-июн.23!G172</f>
        <v>0</v>
      </c>
    </row>
    <row r="173" spans="1:12">
      <c r="A173" s="176">
        <v>170</v>
      </c>
      <c r="B173" s="117">
        <v>170</v>
      </c>
      <c r="C173" s="69">
        <v>2256</v>
      </c>
      <c r="D173" s="69">
        <v>2256</v>
      </c>
      <c r="E173" s="70">
        <f t="shared" si="4"/>
        <v>0</v>
      </c>
      <c r="F173" s="70">
        <v>6.73</v>
      </c>
      <c r="G173" s="17">
        <f t="shared" si="5"/>
        <v>0</v>
      </c>
      <c r="H173" s="70"/>
      <c r="I173" s="168"/>
      <c r="J173" s="75"/>
      <c r="K173" s="17">
        <f>май.23!K173+июн.23!H173-июн.23!G173</f>
        <v>-154.79000000000002</v>
      </c>
    </row>
    <row r="174" spans="1:12">
      <c r="A174" s="176">
        <v>171</v>
      </c>
      <c r="B174" s="117">
        <v>171</v>
      </c>
      <c r="C174" s="69">
        <v>17966</v>
      </c>
      <c r="D174" s="69">
        <v>18360</v>
      </c>
      <c r="E174" s="70">
        <f t="shared" si="4"/>
        <v>394</v>
      </c>
      <c r="F174" s="70">
        <v>6.73</v>
      </c>
      <c r="G174" s="17">
        <f t="shared" si="5"/>
        <v>2651.6200000000003</v>
      </c>
      <c r="H174" s="70">
        <v>10000</v>
      </c>
      <c r="I174" s="168">
        <v>763354</v>
      </c>
      <c r="J174" s="75">
        <v>45085</v>
      </c>
      <c r="K174" s="17">
        <f>май.23!K174+июн.23!H174-июн.23!G174</f>
        <v>2085.5199999999991</v>
      </c>
    </row>
    <row r="175" spans="1:12">
      <c r="A175" s="176">
        <v>172</v>
      </c>
      <c r="B175" s="130">
        <v>172</v>
      </c>
      <c r="C175" s="69">
        <v>46101</v>
      </c>
      <c r="D175" s="69">
        <v>46290</v>
      </c>
      <c r="E175" s="70">
        <f t="shared" si="4"/>
        <v>189</v>
      </c>
      <c r="F175" s="70">
        <v>6.73</v>
      </c>
      <c r="G175" s="17">
        <f t="shared" si="5"/>
        <v>1271.97</v>
      </c>
      <c r="H175" s="70"/>
      <c r="I175" s="168"/>
      <c r="J175" s="75"/>
      <c r="K175" s="17">
        <f>май.23!K175+июн.23!H175-июн.23!G175</f>
        <v>27881.32</v>
      </c>
    </row>
    <row r="176" spans="1:12">
      <c r="A176" s="176">
        <v>173</v>
      </c>
      <c r="B176" s="117">
        <v>173</v>
      </c>
      <c r="C176" s="69">
        <v>116350</v>
      </c>
      <c r="D176" s="69">
        <v>117060</v>
      </c>
      <c r="E176" s="70">
        <f t="shared" si="4"/>
        <v>710</v>
      </c>
      <c r="F176" s="112">
        <v>4.71</v>
      </c>
      <c r="G176" s="17">
        <f t="shared" si="5"/>
        <v>3344.1</v>
      </c>
      <c r="H176" s="70">
        <v>4500</v>
      </c>
      <c r="I176" s="168">
        <v>275900</v>
      </c>
      <c r="J176" s="75">
        <v>45086</v>
      </c>
      <c r="K176" s="17">
        <f>май.23!K176+июн.23!H176-июн.23!G176</f>
        <v>6921.8700000000008</v>
      </c>
    </row>
    <row r="177" spans="1:12">
      <c r="A177" s="176">
        <v>174</v>
      </c>
      <c r="B177" s="117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17">
        <f>май.23!K177+июн.23!H177-июн.23!G177</f>
        <v>-20.190000000000001</v>
      </c>
    </row>
    <row r="178" spans="1:12">
      <c r="A178" s="176">
        <f>175</f>
        <v>175</v>
      </c>
      <c r="B178" s="117">
        <f>175</f>
        <v>175</v>
      </c>
      <c r="C178" s="69">
        <v>4064</v>
      </c>
      <c r="D178" s="69">
        <v>4064</v>
      </c>
      <c r="E178" s="70">
        <f t="shared" si="4"/>
        <v>0</v>
      </c>
      <c r="F178" s="70">
        <v>6.73</v>
      </c>
      <c r="G178" s="17">
        <f t="shared" si="5"/>
        <v>0</v>
      </c>
      <c r="H178" s="70"/>
      <c r="I178" s="168"/>
      <c r="J178" s="75"/>
      <c r="K178" s="17">
        <f>май.23!K178+июн.23!H178-июн.23!G178</f>
        <v>-1278.7</v>
      </c>
    </row>
    <row r="179" spans="1:12">
      <c r="A179" s="176">
        <v>176</v>
      </c>
      <c r="B179" s="117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17">
        <f>май.23!K179+июн.23!H179-июн.23!G179</f>
        <v>-20.190000000000001</v>
      </c>
    </row>
    <row r="180" spans="1:12">
      <c r="A180" s="176">
        <v>177</v>
      </c>
      <c r="B180" s="117">
        <v>177</v>
      </c>
      <c r="C180" s="69">
        <v>219</v>
      </c>
      <c r="D180" s="69">
        <v>219</v>
      </c>
      <c r="E180" s="70">
        <f t="shared" si="4"/>
        <v>0</v>
      </c>
      <c r="F180" s="70">
        <v>6.73</v>
      </c>
      <c r="G180" s="17">
        <f t="shared" si="5"/>
        <v>0</v>
      </c>
      <c r="H180" s="70"/>
      <c r="I180" s="168"/>
      <c r="J180" s="75"/>
      <c r="K180" s="17">
        <f>май.23!K180+июн.23!H180-июн.23!G180</f>
        <v>16461.580000000002</v>
      </c>
    </row>
    <row r="181" spans="1:12">
      <c r="A181" s="176">
        <v>178</v>
      </c>
      <c r="B181" s="117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17">
        <f>май.23!K181+июн.23!H181-июн.23!G181</f>
        <v>0</v>
      </c>
    </row>
    <row r="182" spans="1:12">
      <c r="A182" s="176">
        <v>179</v>
      </c>
      <c r="B182" s="117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17">
        <f>май.23!K182+июн.23!H182-июн.23!G182</f>
        <v>0</v>
      </c>
    </row>
    <row r="183" spans="1:12">
      <c r="A183" s="176">
        <v>180</v>
      </c>
      <c r="B183" s="117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17">
        <f>май.23!K183+июн.23!H183-июн.23!G183</f>
        <v>0</v>
      </c>
    </row>
    <row r="184" spans="1:12">
      <c r="A184" s="176">
        <v>181</v>
      </c>
      <c r="B184" s="117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17">
        <f>май.23!K184+июн.23!H184-июн.23!G184</f>
        <v>0</v>
      </c>
    </row>
    <row r="185" spans="1:12">
      <c r="A185" s="176">
        <v>182</v>
      </c>
      <c r="B185" s="117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17">
        <f>май.23!K185+июн.23!H185-июн.23!G185</f>
        <v>0</v>
      </c>
    </row>
    <row r="186" spans="1:12">
      <c r="A186" s="176">
        <v>183</v>
      </c>
      <c r="B186" s="117">
        <v>183</v>
      </c>
      <c r="C186" s="69"/>
      <c r="D186" s="69"/>
      <c r="E186" s="70">
        <f t="shared" si="4"/>
        <v>0</v>
      </c>
      <c r="F186" s="70">
        <v>6.73</v>
      </c>
      <c r="G186" s="17">
        <f t="shared" si="5"/>
        <v>0</v>
      </c>
      <c r="H186" s="70"/>
      <c r="I186" s="168"/>
      <c r="J186" s="75"/>
      <c r="K186" s="17">
        <f>май.23!K186+июн.23!H186-июн.23!G186</f>
        <v>0</v>
      </c>
    </row>
    <row r="187" spans="1:12">
      <c r="A187" s="176">
        <v>184</v>
      </c>
      <c r="B187" s="117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17">
        <f>май.23!K187+июн.23!H187-июн.23!G187</f>
        <v>0</v>
      </c>
      <c r="L187" s="160"/>
    </row>
    <row r="188" spans="1:12">
      <c r="A188" s="176">
        <v>185</v>
      </c>
      <c r="B188" s="117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17">
        <f>май.23!K188+июн.23!H188-июн.23!G188</f>
        <v>0</v>
      </c>
    </row>
    <row r="189" spans="1:12">
      <c r="A189" s="176">
        <v>186</v>
      </c>
      <c r="B189" s="117">
        <v>186</v>
      </c>
      <c r="C189" s="69"/>
      <c r="D189" s="69"/>
      <c r="E189" s="70">
        <f t="shared" si="4"/>
        <v>0</v>
      </c>
      <c r="F189" s="70">
        <v>6.73</v>
      </c>
      <c r="G189" s="17">
        <f t="shared" si="5"/>
        <v>0</v>
      </c>
      <c r="H189" s="70"/>
      <c r="I189" s="168"/>
      <c r="J189" s="75"/>
      <c r="K189" s="17">
        <f>май.23!K189+июн.23!H189-июн.23!G189</f>
        <v>0</v>
      </c>
    </row>
    <row r="190" spans="1:12">
      <c r="A190" s="176">
        <v>187</v>
      </c>
      <c r="B190" s="117">
        <v>187</v>
      </c>
      <c r="C190" s="69">
        <v>16120</v>
      </c>
      <c r="D190" s="69">
        <v>16204</v>
      </c>
      <c r="E190" s="70">
        <f t="shared" si="4"/>
        <v>84</v>
      </c>
      <c r="F190" s="70">
        <v>6.73</v>
      </c>
      <c r="G190" s="17">
        <f t="shared" si="5"/>
        <v>565.32000000000005</v>
      </c>
      <c r="H190" s="70"/>
      <c r="I190" s="168"/>
      <c r="J190" s="75"/>
      <c r="K190" s="17">
        <f>май.23!K190+июн.23!H190-июн.23!G190</f>
        <v>5579.170000000001</v>
      </c>
    </row>
    <row r="191" spans="1:12">
      <c r="A191" s="176">
        <v>188</v>
      </c>
      <c r="B191" s="117">
        <v>188</v>
      </c>
      <c r="C191" s="69">
        <v>3848</v>
      </c>
      <c r="D191" s="69">
        <v>3884</v>
      </c>
      <c r="E191" s="70">
        <f t="shared" si="4"/>
        <v>36</v>
      </c>
      <c r="F191" s="70">
        <v>6.73</v>
      </c>
      <c r="G191" s="17">
        <f t="shared" si="5"/>
        <v>242.28000000000003</v>
      </c>
      <c r="H191" s="70"/>
      <c r="I191" s="168"/>
      <c r="J191" s="75"/>
      <c r="K191" s="17">
        <f>май.23!K191+июн.23!H191-июн.23!G191</f>
        <v>-4758.1100000000006</v>
      </c>
    </row>
    <row r="192" spans="1:12">
      <c r="A192" s="176">
        <v>189</v>
      </c>
      <c r="B192" s="117">
        <v>189</v>
      </c>
      <c r="C192" s="69">
        <v>4104</v>
      </c>
      <c r="D192" s="69">
        <v>4282</v>
      </c>
      <c r="E192" s="70">
        <f t="shared" si="4"/>
        <v>178</v>
      </c>
      <c r="F192" s="70">
        <v>6.73</v>
      </c>
      <c r="G192" s="17">
        <f t="shared" si="5"/>
        <v>1197.94</v>
      </c>
      <c r="H192" s="70">
        <v>2000</v>
      </c>
      <c r="I192" s="168">
        <v>24435</v>
      </c>
      <c r="J192" s="75">
        <v>45083</v>
      </c>
      <c r="K192" s="17">
        <f>май.23!K192+июн.23!H192-июн.23!G192</f>
        <v>-1094.6100000000001</v>
      </c>
    </row>
    <row r="193" spans="1:11">
      <c r="A193" s="176">
        <v>190</v>
      </c>
      <c r="B193" s="117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17">
        <f>май.23!K193+июн.23!H193-июн.23!G193</f>
        <v>0</v>
      </c>
    </row>
    <row r="194" spans="1:11">
      <c r="A194" s="176">
        <v>191</v>
      </c>
      <c r="B194" s="130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май.23!K194+июн.23!H194-июн.23!G194</f>
        <v>0</v>
      </c>
    </row>
    <row r="195" spans="1:11">
      <c r="A195" s="176">
        <v>192</v>
      </c>
      <c r="B195" s="130">
        <v>192</v>
      </c>
      <c r="C195" s="69">
        <v>5414</v>
      </c>
      <c r="D195" s="69">
        <v>5612</v>
      </c>
      <c r="E195" s="70">
        <f t="shared" si="4"/>
        <v>198</v>
      </c>
      <c r="F195" s="70">
        <v>6.73</v>
      </c>
      <c r="G195" s="70">
        <f t="shared" si="5"/>
        <v>1332.5400000000002</v>
      </c>
      <c r="H195" s="70">
        <v>1346</v>
      </c>
      <c r="I195" s="168">
        <v>495887</v>
      </c>
      <c r="J195" s="75">
        <v>45090</v>
      </c>
      <c r="K195" s="70">
        <f>май.23!K195+июн.23!H195-июн.23!G195</f>
        <v>-1298.8900000000001</v>
      </c>
    </row>
    <row r="196" spans="1:11">
      <c r="A196" s="176">
        <v>193</v>
      </c>
      <c r="B196" s="130">
        <v>193</v>
      </c>
      <c r="C196" s="69">
        <v>7701</v>
      </c>
      <c r="D196" s="69">
        <v>7701</v>
      </c>
      <c r="E196" s="70">
        <f t="shared" si="4"/>
        <v>0</v>
      </c>
      <c r="F196" s="70">
        <v>6.73</v>
      </c>
      <c r="G196" s="70">
        <f t="shared" si="5"/>
        <v>0</v>
      </c>
      <c r="H196" s="70">
        <v>1000</v>
      </c>
      <c r="I196" s="168">
        <v>823747</v>
      </c>
      <c r="J196" s="75">
        <v>45082</v>
      </c>
      <c r="K196" s="70">
        <f>май.23!K196+июн.23!H196-июн.23!G196</f>
        <v>2400.2399999999998</v>
      </c>
    </row>
    <row r="197" spans="1:11">
      <c r="A197" s="176">
        <v>194</v>
      </c>
      <c r="B197" s="117">
        <v>194</v>
      </c>
      <c r="C197" s="69">
        <v>5191</v>
      </c>
      <c r="D197" s="69">
        <v>5695</v>
      </c>
      <c r="E197" s="70">
        <f t="shared" si="4"/>
        <v>504</v>
      </c>
      <c r="F197" s="70">
        <v>6.73</v>
      </c>
      <c r="G197" s="17">
        <f t="shared" si="5"/>
        <v>3391.92</v>
      </c>
      <c r="H197" s="70">
        <v>5000</v>
      </c>
      <c r="I197" s="168">
        <v>768108.659965</v>
      </c>
      <c r="J197" s="75">
        <v>45103</v>
      </c>
      <c r="K197" s="17">
        <f>май.23!K197+июн.23!H197-июн.23!G197</f>
        <v>-2409.7300000000005</v>
      </c>
    </row>
    <row r="198" spans="1:11">
      <c r="A198" s="176">
        <v>195</v>
      </c>
      <c r="B198" s="117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17">
        <f>май.23!K198+июн.23!H198-июн.23!G198</f>
        <v>0</v>
      </c>
    </row>
    <row r="199" spans="1:11">
      <c r="A199" s="176">
        <v>196</v>
      </c>
      <c r="B199" s="117">
        <v>196</v>
      </c>
      <c r="C199" s="69">
        <v>289</v>
      </c>
      <c r="D199" s="69">
        <v>289</v>
      </c>
      <c r="E199" s="70">
        <f t="shared" si="4"/>
        <v>0</v>
      </c>
      <c r="F199" s="70">
        <v>6.73</v>
      </c>
      <c r="G199" s="17">
        <f t="shared" si="5"/>
        <v>0</v>
      </c>
      <c r="H199" s="70"/>
      <c r="I199" s="168"/>
      <c r="J199" s="75"/>
      <c r="K199" s="17">
        <f>май.23!K199+июн.23!H199-июн.23!G199</f>
        <v>-1911.32</v>
      </c>
    </row>
    <row r="200" spans="1:11">
      <c r="A200" s="176">
        <v>197</v>
      </c>
      <c r="B200" s="117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17">
        <f>май.23!K200+июн.23!H200-июн.23!G200</f>
        <v>0</v>
      </c>
    </row>
    <row r="201" spans="1:11">
      <c r="A201" s="176">
        <v>198</v>
      </c>
      <c r="B201" s="117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17">
        <f>май.23!K201+июн.23!H201-июн.23!G201</f>
        <v>0</v>
      </c>
    </row>
    <row r="202" spans="1:11">
      <c r="A202" s="176">
        <v>199</v>
      </c>
      <c r="B202" s="117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17">
        <f>май.23!K202+июн.23!H202-июн.23!G202</f>
        <v>0</v>
      </c>
    </row>
    <row r="203" spans="1:11">
      <c r="A203" s="176">
        <v>200</v>
      </c>
      <c r="B203" s="117">
        <v>200</v>
      </c>
      <c r="C203" s="69"/>
      <c r="D203" s="69"/>
      <c r="E203" s="70">
        <f t="shared" si="4"/>
        <v>0</v>
      </c>
      <c r="F203" s="70">
        <v>6.73</v>
      </c>
      <c r="G203" s="17">
        <f t="shared" si="5"/>
        <v>0</v>
      </c>
      <c r="H203" s="70"/>
      <c r="I203" s="168"/>
      <c r="J203" s="75"/>
      <c r="K203" s="17">
        <f>май.23!K203+июн.23!H203-июн.23!G203</f>
        <v>0</v>
      </c>
    </row>
    <row r="204" spans="1:11">
      <c r="A204" s="176">
        <v>201</v>
      </c>
      <c r="B204" s="117">
        <v>201</v>
      </c>
      <c r="C204" s="69">
        <v>997</v>
      </c>
      <c r="D204" s="69">
        <v>1354</v>
      </c>
      <c r="E204" s="70">
        <f t="shared" si="4"/>
        <v>357</v>
      </c>
      <c r="F204" s="112">
        <v>4.71</v>
      </c>
      <c r="G204" s="17">
        <f t="shared" si="5"/>
        <v>1681.47</v>
      </c>
      <c r="H204" s="70"/>
      <c r="I204" s="168"/>
      <c r="J204" s="75"/>
      <c r="K204" s="17">
        <f>май.23!K204+июн.23!H204-июн.23!G204</f>
        <v>-6372.63</v>
      </c>
    </row>
    <row r="205" spans="1:11">
      <c r="A205" s="176">
        <v>202</v>
      </c>
      <c r="B205" s="117">
        <v>202</v>
      </c>
      <c r="C205" s="69">
        <v>1085</v>
      </c>
      <c r="D205" s="69">
        <v>1096</v>
      </c>
      <c r="E205" s="70">
        <f t="shared" si="4"/>
        <v>11</v>
      </c>
      <c r="F205" s="70">
        <v>6.73</v>
      </c>
      <c r="G205" s="17">
        <f t="shared" si="5"/>
        <v>74.03</v>
      </c>
      <c r="H205" s="70"/>
      <c r="I205" s="168"/>
      <c r="J205" s="75"/>
      <c r="K205" s="17">
        <f>май.23!K205+июн.23!H205-июн.23!G205</f>
        <v>-383.61</v>
      </c>
    </row>
    <row r="206" spans="1:11">
      <c r="A206" s="176">
        <v>203</v>
      </c>
      <c r="B206" s="117">
        <v>203</v>
      </c>
      <c r="C206" s="69">
        <v>1239</v>
      </c>
      <c r="D206" s="69">
        <v>1271</v>
      </c>
      <c r="E206" s="70">
        <f t="shared" ref="E206:E269" si="6">D206-C206</f>
        <v>32</v>
      </c>
      <c r="F206" s="70">
        <v>6.73</v>
      </c>
      <c r="G206" s="17">
        <f t="shared" ref="G206:G269" si="7">F206*E206</f>
        <v>215.36</v>
      </c>
      <c r="H206" s="70"/>
      <c r="I206" s="168"/>
      <c r="J206" s="75"/>
      <c r="K206" s="17">
        <f>май.23!K206+июн.23!H206-июн.23!G206</f>
        <v>4701.1100000000015</v>
      </c>
    </row>
    <row r="207" spans="1:11">
      <c r="A207" s="176">
        <v>205</v>
      </c>
      <c r="B207" s="130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17">
        <f>май.23!K207+июн.23!H207-июн.23!G207</f>
        <v>0</v>
      </c>
    </row>
    <row r="208" spans="1:11">
      <c r="A208" s="176">
        <v>206</v>
      </c>
      <c r="B208" s="117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17">
        <f>май.23!K208+июн.23!H208-июн.23!G208</f>
        <v>0</v>
      </c>
    </row>
    <row r="209" spans="1:11">
      <c r="A209" s="176">
        <v>207</v>
      </c>
      <c r="B209" s="117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17">
        <f>май.23!K209+июн.23!H209-июн.23!G209</f>
        <v>0</v>
      </c>
    </row>
    <row r="210" spans="1:11">
      <c r="A210" s="176">
        <v>208</v>
      </c>
      <c r="B210" s="117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17">
        <f>май.23!K210+июн.23!H210-июн.23!G210</f>
        <v>0</v>
      </c>
    </row>
    <row r="211" spans="1:11">
      <c r="A211" s="176">
        <v>209</v>
      </c>
      <c r="B211" s="117">
        <v>209</v>
      </c>
      <c r="C211" s="69">
        <v>5151</v>
      </c>
      <c r="D211" s="69">
        <v>5328</v>
      </c>
      <c r="E211" s="70">
        <f t="shared" si="6"/>
        <v>177</v>
      </c>
      <c r="F211" s="70">
        <v>6.73</v>
      </c>
      <c r="G211" s="17">
        <f t="shared" si="7"/>
        <v>1191.21</v>
      </c>
      <c r="H211" s="70">
        <v>1467.14</v>
      </c>
      <c r="I211" s="168">
        <v>228406</v>
      </c>
      <c r="J211" s="75">
        <v>45079</v>
      </c>
      <c r="K211" s="17">
        <f>май.23!K211+июн.23!H211-июн.23!G211</f>
        <v>-1204.6700000000003</v>
      </c>
    </row>
    <row r="212" spans="1:11">
      <c r="A212" s="176">
        <v>210</v>
      </c>
      <c r="B212" s="117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17">
        <f>май.23!K212+июн.23!H212-июн.23!G212</f>
        <v>0</v>
      </c>
    </row>
    <row r="213" spans="1:11">
      <c r="A213" s="176">
        <v>211</v>
      </c>
      <c r="B213" s="117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17">
        <f>май.23!K213+июн.23!H213-июн.23!G213</f>
        <v>0</v>
      </c>
    </row>
    <row r="214" spans="1:11">
      <c r="A214" s="176">
        <v>212</v>
      </c>
      <c r="B214" s="117">
        <v>212</v>
      </c>
      <c r="C214" s="69">
        <v>21</v>
      </c>
      <c r="D214" s="69">
        <v>21</v>
      </c>
      <c r="E214" s="70">
        <f t="shared" si="6"/>
        <v>0</v>
      </c>
      <c r="F214" s="70">
        <v>6.73</v>
      </c>
      <c r="G214" s="17">
        <f t="shared" si="7"/>
        <v>0</v>
      </c>
      <c r="H214" s="70">
        <v>107.68</v>
      </c>
      <c r="I214" s="168">
        <v>593052</v>
      </c>
      <c r="J214" s="75">
        <v>45086</v>
      </c>
      <c r="K214" s="17">
        <f>май.23!K214+июн.23!H214-июн.23!G214</f>
        <v>0</v>
      </c>
    </row>
    <row r="215" spans="1:11">
      <c r="A215" s="176">
        <v>213</v>
      </c>
      <c r="B215" s="117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17">
        <f>май.23!K215+июн.23!H215-июн.23!G215</f>
        <v>0</v>
      </c>
    </row>
    <row r="216" spans="1:11">
      <c r="A216" s="176">
        <v>214</v>
      </c>
      <c r="B216" s="117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17">
        <f>май.23!K216+июн.23!H216-июн.23!G216</f>
        <v>0</v>
      </c>
    </row>
    <row r="217" spans="1:11">
      <c r="A217" s="176">
        <v>215</v>
      </c>
      <c r="B217" s="117">
        <v>215</v>
      </c>
      <c r="C217" s="69">
        <v>5</v>
      </c>
      <c r="D217" s="69">
        <v>10</v>
      </c>
      <c r="E217" s="70">
        <f t="shared" si="6"/>
        <v>5</v>
      </c>
      <c r="F217" s="70">
        <v>6.73</v>
      </c>
      <c r="G217" s="17">
        <f t="shared" si="7"/>
        <v>33.650000000000006</v>
      </c>
      <c r="H217" s="70"/>
      <c r="I217" s="168"/>
      <c r="J217" s="75"/>
      <c r="K217" s="17">
        <f>май.23!K217+июн.23!H217-июн.23!G217</f>
        <v>-33.650000000000006</v>
      </c>
    </row>
    <row r="218" spans="1:11">
      <c r="A218" s="176">
        <v>216</v>
      </c>
      <c r="B218" s="117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17">
        <f>май.23!K218+июн.23!H218-июн.23!G218</f>
        <v>0</v>
      </c>
    </row>
    <row r="219" spans="1:11">
      <c r="A219" s="176">
        <v>217</v>
      </c>
      <c r="B219" s="117">
        <v>217</v>
      </c>
      <c r="C219" s="69">
        <v>10222</v>
      </c>
      <c r="D219" s="69">
        <v>10237</v>
      </c>
      <c r="E219" s="70">
        <f t="shared" si="6"/>
        <v>15</v>
      </c>
      <c r="F219" s="70">
        <v>6.73</v>
      </c>
      <c r="G219" s="17">
        <f t="shared" si="7"/>
        <v>100.95</v>
      </c>
      <c r="H219" s="70">
        <v>1700</v>
      </c>
      <c r="I219" s="168">
        <v>790395</v>
      </c>
      <c r="J219" s="75">
        <v>45082</v>
      </c>
      <c r="K219" s="17">
        <f>май.23!K219+июн.23!H219-июн.23!G219</f>
        <v>-312.27000000000015</v>
      </c>
    </row>
    <row r="220" spans="1:11">
      <c r="A220" s="176">
        <v>218</v>
      </c>
      <c r="B220" s="117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17">
        <f>май.23!K220+июн.23!H220-июн.23!G220</f>
        <v>0</v>
      </c>
    </row>
    <row r="221" spans="1:11">
      <c r="A221" s="176">
        <v>219</v>
      </c>
      <c r="B221" s="117">
        <v>219</v>
      </c>
      <c r="C221" s="69">
        <v>2593</v>
      </c>
      <c r="D221" s="69">
        <v>2646</v>
      </c>
      <c r="E221" s="70">
        <f t="shared" si="6"/>
        <v>53</v>
      </c>
      <c r="F221" s="70">
        <v>6.73</v>
      </c>
      <c r="G221" s="17">
        <f t="shared" si="7"/>
        <v>356.69</v>
      </c>
      <c r="H221" s="70"/>
      <c r="I221" s="168"/>
      <c r="J221" s="75"/>
      <c r="K221" s="17">
        <f>май.23!K221+июн.23!H221-июн.23!G221</f>
        <v>-1769.9900000000002</v>
      </c>
    </row>
    <row r="222" spans="1:11">
      <c r="A222" s="176">
        <v>220</v>
      </c>
      <c r="B222" s="117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17">
        <f>май.23!K222+июн.23!H222-июн.23!G222</f>
        <v>0</v>
      </c>
    </row>
    <row r="223" spans="1:11">
      <c r="A223" s="176">
        <v>221</v>
      </c>
      <c r="B223" s="117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17">
        <f>май.23!K223+июн.23!H223-июн.23!G223</f>
        <v>0</v>
      </c>
    </row>
    <row r="224" spans="1:11">
      <c r="A224" s="176">
        <v>222</v>
      </c>
      <c r="B224" s="117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17">
        <f>май.23!K224+июн.23!H224-июн.23!G224</f>
        <v>0</v>
      </c>
    </row>
    <row r="225" spans="1:11">
      <c r="A225" s="176">
        <v>223</v>
      </c>
      <c r="B225" s="117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17">
        <f>май.23!K225+июн.23!H225-июн.23!G225</f>
        <v>0</v>
      </c>
    </row>
    <row r="226" spans="1:11">
      <c r="A226" s="176">
        <v>224</v>
      </c>
      <c r="B226" s="117">
        <v>224</v>
      </c>
      <c r="C226" s="69">
        <v>7750</v>
      </c>
      <c r="D226" s="69">
        <v>8089</v>
      </c>
      <c r="E226" s="70">
        <f t="shared" si="6"/>
        <v>339</v>
      </c>
      <c r="F226" s="70">
        <v>6.73</v>
      </c>
      <c r="G226" s="17">
        <f t="shared" si="7"/>
        <v>2281.4700000000003</v>
      </c>
      <c r="H226" s="70">
        <v>3000</v>
      </c>
      <c r="I226" s="168">
        <v>774504</v>
      </c>
      <c r="J226" s="75">
        <v>45086</v>
      </c>
      <c r="K226" s="17">
        <f>май.23!K226+июн.23!H226-июн.23!G226</f>
        <v>-5635.7900000000018</v>
      </c>
    </row>
    <row r="227" spans="1:11">
      <c r="A227" s="176">
        <v>225</v>
      </c>
      <c r="B227" s="117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17">
        <f>май.23!K227+июн.23!H227-июн.23!G227</f>
        <v>0</v>
      </c>
    </row>
    <row r="228" spans="1:11">
      <c r="A228" s="176">
        <v>226</v>
      </c>
      <c r="B228" s="117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17">
        <f>май.23!K228+июн.23!H228-июн.23!G228</f>
        <v>0</v>
      </c>
    </row>
    <row r="229" spans="1:11">
      <c r="A229" s="176">
        <v>227</v>
      </c>
      <c r="B229" s="117">
        <v>227</v>
      </c>
      <c r="C229" s="69">
        <v>2041</v>
      </c>
      <c r="D229" s="69">
        <v>2405</v>
      </c>
      <c r="E229" s="70">
        <f t="shared" si="6"/>
        <v>364</v>
      </c>
      <c r="F229" s="70">
        <v>6.73</v>
      </c>
      <c r="G229" s="17">
        <f t="shared" si="7"/>
        <v>2449.7200000000003</v>
      </c>
      <c r="H229" s="70">
        <v>3000</v>
      </c>
      <c r="I229" s="168">
        <v>470288.91908199998</v>
      </c>
      <c r="J229" s="75" t="s">
        <v>94</v>
      </c>
      <c r="K229" s="17">
        <f>май.23!K229+июн.23!H229-июн.23!G229</f>
        <v>-3319.4700000000007</v>
      </c>
    </row>
    <row r="230" spans="1:11">
      <c r="A230" s="176">
        <v>228</v>
      </c>
      <c r="B230" s="117">
        <v>228</v>
      </c>
      <c r="C230" s="69">
        <v>1313</v>
      </c>
      <c r="D230" s="69">
        <v>1380</v>
      </c>
      <c r="E230" s="70">
        <f t="shared" si="6"/>
        <v>67</v>
      </c>
      <c r="F230" s="70">
        <v>6.73</v>
      </c>
      <c r="G230" s="17">
        <f t="shared" si="7"/>
        <v>450.91</v>
      </c>
      <c r="H230" s="70"/>
      <c r="I230" s="168"/>
      <c r="J230" s="75"/>
      <c r="K230" s="17">
        <f>май.23!K230+июн.23!H230-июн.23!G230</f>
        <v>-1803.64</v>
      </c>
    </row>
    <row r="231" spans="1:11">
      <c r="A231" s="176">
        <v>229</v>
      </c>
      <c r="B231" s="117">
        <v>229</v>
      </c>
      <c r="C231" s="69">
        <v>1291</v>
      </c>
      <c r="D231" s="69">
        <v>1322</v>
      </c>
      <c r="E231" s="70">
        <f t="shared" si="6"/>
        <v>31</v>
      </c>
      <c r="F231" s="70">
        <v>6.73</v>
      </c>
      <c r="G231" s="17">
        <f t="shared" si="7"/>
        <v>208.63000000000002</v>
      </c>
      <c r="H231" s="70"/>
      <c r="I231" s="168"/>
      <c r="J231" s="75"/>
      <c r="K231" s="17">
        <f>май.23!K231+июн.23!H231-июн.23!G231</f>
        <v>-807.6</v>
      </c>
    </row>
    <row r="232" spans="1:11">
      <c r="A232" s="176">
        <v>230</v>
      </c>
      <c r="B232" s="117">
        <v>230</v>
      </c>
      <c r="C232" s="69">
        <v>5</v>
      </c>
      <c r="D232" s="69">
        <v>5</v>
      </c>
      <c r="E232" s="70">
        <f t="shared" si="6"/>
        <v>0</v>
      </c>
      <c r="F232" s="70">
        <v>6.73</v>
      </c>
      <c r="G232" s="17">
        <f t="shared" si="7"/>
        <v>0</v>
      </c>
      <c r="H232" s="70"/>
      <c r="I232" s="168"/>
      <c r="J232" s="75"/>
      <c r="K232" s="17">
        <f>май.23!K232+июн.23!H232-июн.23!G232</f>
        <v>-26.92</v>
      </c>
    </row>
    <row r="233" spans="1:11">
      <c r="A233" s="176">
        <v>231</v>
      </c>
      <c r="B233" s="117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17">
        <f>май.23!K233+июн.23!H233-июн.23!G233</f>
        <v>0</v>
      </c>
    </row>
    <row r="234" spans="1:11">
      <c r="A234" s="176">
        <v>232</v>
      </c>
      <c r="B234" s="117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17">
        <f>май.23!K234+июн.23!H234-июн.23!G234</f>
        <v>0</v>
      </c>
    </row>
    <row r="235" spans="1:11">
      <c r="A235" s="176">
        <v>233</v>
      </c>
      <c r="B235" s="117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17">
        <f>май.23!K235+июн.23!H235-июн.23!G235</f>
        <v>0</v>
      </c>
    </row>
    <row r="236" spans="1:11">
      <c r="A236" s="176">
        <v>234</v>
      </c>
      <c r="B236" s="117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17">
        <f>май.23!K236+июн.23!H236-июн.23!G236</f>
        <v>0</v>
      </c>
    </row>
    <row r="237" spans="1:11">
      <c r="A237" s="176">
        <v>235</v>
      </c>
      <c r="B237" s="117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17">
        <f>май.23!K237+июн.23!H237-июн.23!G237</f>
        <v>0</v>
      </c>
    </row>
    <row r="238" spans="1:11">
      <c r="A238" s="176">
        <v>236</v>
      </c>
      <c r="B238" s="117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17">
        <f>май.23!K238+июн.23!H238-июн.23!G238</f>
        <v>0</v>
      </c>
    </row>
    <row r="239" spans="1:11">
      <c r="A239" s="176">
        <v>237</v>
      </c>
      <c r="B239" s="117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17">
        <f>май.23!K239+июн.23!H239-июн.23!G239</f>
        <v>0</v>
      </c>
    </row>
    <row r="240" spans="1:11">
      <c r="A240" s="176">
        <v>238</v>
      </c>
      <c r="B240" s="117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17">
        <f>май.23!K240+июн.23!H240-июн.23!G240</f>
        <v>0</v>
      </c>
    </row>
    <row r="241" spans="1:11">
      <c r="A241" s="176">
        <v>239</v>
      </c>
      <c r="B241" s="117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17">
        <f>май.23!K241+июн.23!H241-июн.23!G241</f>
        <v>0</v>
      </c>
    </row>
    <row r="242" spans="1:11">
      <c r="A242" s="176">
        <v>240</v>
      </c>
      <c r="B242" s="117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17">
        <f>май.23!K242+июн.23!H242-июн.23!G242</f>
        <v>0</v>
      </c>
    </row>
    <row r="243" spans="1:11">
      <c r="A243" s="176">
        <v>241</v>
      </c>
      <c r="B243" s="117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17">
        <f>май.23!K243+июн.23!H243-июн.23!G243</f>
        <v>0</v>
      </c>
    </row>
    <row r="244" spans="1:11">
      <c r="A244" s="176">
        <v>242</v>
      </c>
      <c r="B244" s="117">
        <v>242</v>
      </c>
      <c r="C244" s="69">
        <v>35297</v>
      </c>
      <c r="D244" s="69">
        <v>36320</v>
      </c>
      <c r="E244" s="70">
        <f t="shared" si="6"/>
        <v>1023</v>
      </c>
      <c r="F244" s="70">
        <v>6.73</v>
      </c>
      <c r="G244" s="17">
        <f t="shared" si="7"/>
        <v>6884.7900000000009</v>
      </c>
      <c r="H244" s="70"/>
      <c r="I244" s="168"/>
      <c r="J244" s="75"/>
      <c r="K244" s="17">
        <f>май.23!K244+июн.23!H244-июн.23!G244</f>
        <v>-60536.350000000006</v>
      </c>
    </row>
    <row r="245" spans="1:11">
      <c r="A245" s="176">
        <v>243</v>
      </c>
      <c r="B245" s="117">
        <v>243</v>
      </c>
      <c r="C245" s="69">
        <v>23999</v>
      </c>
      <c r="D245" s="69">
        <v>24103</v>
      </c>
      <c r="E245" s="70">
        <f t="shared" si="6"/>
        <v>104</v>
      </c>
      <c r="F245" s="112">
        <v>4.71</v>
      </c>
      <c r="G245" s="17">
        <f t="shared" si="7"/>
        <v>489.84</v>
      </c>
      <c r="H245" s="70"/>
      <c r="I245" s="168"/>
      <c r="J245" s="75"/>
      <c r="K245" s="17">
        <f>май.23!K245+июн.23!H245-июн.23!G245</f>
        <v>697.2</v>
      </c>
    </row>
    <row r="246" spans="1:11">
      <c r="A246" s="176">
        <v>244</v>
      </c>
      <c r="B246" s="117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17">
        <f>май.23!K246+июн.23!H246-июн.23!G246</f>
        <v>0</v>
      </c>
    </row>
    <row r="247" spans="1:11">
      <c r="A247" s="176">
        <v>245</v>
      </c>
      <c r="B247" s="117">
        <v>245</v>
      </c>
      <c r="C247" s="69">
        <v>38849</v>
      </c>
      <c r="D247" s="69">
        <v>39088</v>
      </c>
      <c r="E247" s="70">
        <f t="shared" si="6"/>
        <v>239</v>
      </c>
      <c r="F247" s="112">
        <v>4.71</v>
      </c>
      <c r="G247" s="17">
        <f t="shared" si="7"/>
        <v>1125.69</v>
      </c>
      <c r="H247" s="70">
        <v>4000</v>
      </c>
      <c r="I247" s="168">
        <v>508360</v>
      </c>
      <c r="J247" s="75">
        <v>45090</v>
      </c>
      <c r="K247" s="17">
        <f>май.23!K247+июн.23!H247-июн.23!G247</f>
        <v>-8854.9399999999969</v>
      </c>
    </row>
    <row r="248" spans="1:11">
      <c r="A248" s="176">
        <v>246</v>
      </c>
      <c r="B248" s="117">
        <v>246</v>
      </c>
      <c r="C248" s="69">
        <v>47896</v>
      </c>
      <c r="D248" s="69">
        <v>48285</v>
      </c>
      <c r="E248" s="70">
        <f t="shared" si="6"/>
        <v>389</v>
      </c>
      <c r="F248" s="112">
        <v>4.71</v>
      </c>
      <c r="G248" s="17">
        <f t="shared" si="7"/>
        <v>1832.19</v>
      </c>
      <c r="H248" s="70">
        <v>3000</v>
      </c>
      <c r="I248" s="168">
        <v>224177</v>
      </c>
      <c r="J248" s="75">
        <v>45087</v>
      </c>
      <c r="K248" s="17">
        <f>май.23!K248+июн.23!H248-июн.23!G248</f>
        <v>-148.08000000000084</v>
      </c>
    </row>
    <row r="249" spans="1:11">
      <c r="A249" s="176">
        <v>247</v>
      </c>
      <c r="B249" s="117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17">
        <f>май.23!K249+июн.23!H249-июн.23!G249</f>
        <v>0</v>
      </c>
    </row>
    <row r="250" spans="1:11">
      <c r="A250" s="176">
        <v>248</v>
      </c>
      <c r="B250" s="117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17">
        <f>май.23!K250+июн.23!H250-июн.23!G250</f>
        <v>0</v>
      </c>
    </row>
    <row r="251" spans="1:11">
      <c r="A251" s="176">
        <v>249</v>
      </c>
      <c r="B251" s="117">
        <v>249</v>
      </c>
      <c r="C251" s="69">
        <v>25712</v>
      </c>
      <c r="D251" s="69">
        <v>26082</v>
      </c>
      <c r="E251" s="70">
        <f t="shared" si="6"/>
        <v>370</v>
      </c>
      <c r="F251" s="112">
        <v>0</v>
      </c>
      <c r="G251" s="17">
        <f t="shared" si="7"/>
        <v>0</v>
      </c>
      <c r="H251" s="70"/>
      <c r="I251" s="168"/>
      <c r="J251" s="75"/>
      <c r="K251" s="17">
        <f>май.23!K251+июн.23!H251-июн.23!G251</f>
        <v>0</v>
      </c>
    </row>
    <row r="252" spans="1:11">
      <c r="A252" s="176">
        <v>250</v>
      </c>
      <c r="B252" s="117">
        <v>250</v>
      </c>
      <c r="C252" s="69"/>
      <c r="D252" s="69"/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17">
        <f>май.23!K252+июн.23!H252-июн.23!G252</f>
        <v>0</v>
      </c>
    </row>
    <row r="253" spans="1:11">
      <c r="A253" s="176">
        <v>251</v>
      </c>
      <c r="B253" s="117">
        <v>251</v>
      </c>
      <c r="C253" s="69">
        <v>33119</v>
      </c>
      <c r="D253" s="69">
        <v>33652</v>
      </c>
      <c r="E253" s="70">
        <f t="shared" si="6"/>
        <v>533</v>
      </c>
      <c r="F253" s="112">
        <v>4.71</v>
      </c>
      <c r="G253" s="17">
        <f t="shared" si="7"/>
        <v>2510.4299999999998</v>
      </c>
      <c r="H253" s="70">
        <v>5500</v>
      </c>
      <c r="I253" s="168">
        <v>242329</v>
      </c>
      <c r="J253" s="75">
        <v>45086</v>
      </c>
      <c r="K253" s="17">
        <f>май.23!K253+июн.23!H253-июн.23!G253</f>
        <v>5262.34</v>
      </c>
    </row>
    <row r="254" spans="1:11">
      <c r="A254" s="176">
        <v>252</v>
      </c>
      <c r="B254" s="117">
        <v>252</v>
      </c>
      <c r="C254" s="69"/>
      <c r="D254" s="69"/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17">
        <f>май.23!K254+июн.23!H254-июн.23!G254</f>
        <v>0</v>
      </c>
    </row>
    <row r="255" spans="1:11">
      <c r="A255" s="176">
        <v>253</v>
      </c>
      <c r="B255" s="117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17">
        <f>май.23!K255+июн.23!H255-июн.23!G255</f>
        <v>-6.73</v>
      </c>
    </row>
    <row r="256" spans="1:11">
      <c r="A256" s="176">
        <v>254</v>
      </c>
      <c r="B256" s="117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17">
        <f>май.23!K256+июн.23!H256-июн.23!G256</f>
        <v>0</v>
      </c>
    </row>
    <row r="257" spans="1:11">
      <c r="A257" s="176">
        <v>256</v>
      </c>
      <c r="B257" s="117">
        <v>256</v>
      </c>
      <c r="C257" s="69">
        <v>1116</v>
      </c>
      <c r="D257" s="69">
        <v>1121</v>
      </c>
      <c r="E257" s="70">
        <f t="shared" si="6"/>
        <v>5</v>
      </c>
      <c r="F257" s="70">
        <v>6.73</v>
      </c>
      <c r="G257" s="17">
        <f t="shared" si="7"/>
        <v>33.650000000000006</v>
      </c>
      <c r="H257" s="70"/>
      <c r="I257" s="168"/>
      <c r="J257" s="75"/>
      <c r="K257" s="17">
        <f>май.23!K257+июн.23!H257-июн.23!G257</f>
        <v>-17.410000000000661</v>
      </c>
    </row>
    <row r="258" spans="1:11">
      <c r="A258" s="176">
        <v>258</v>
      </c>
      <c r="B258" s="117">
        <v>258</v>
      </c>
      <c r="C258" s="69">
        <v>743</v>
      </c>
      <c r="D258" s="69">
        <v>882</v>
      </c>
      <c r="E258" s="70">
        <f t="shared" si="6"/>
        <v>139</v>
      </c>
      <c r="F258" s="70">
        <v>6.73</v>
      </c>
      <c r="G258" s="17">
        <f t="shared" si="7"/>
        <v>935.47</v>
      </c>
      <c r="H258" s="70"/>
      <c r="I258" s="168"/>
      <c r="J258" s="75"/>
      <c r="K258" s="17">
        <f>май.23!K258+июн.23!H258-июн.23!G258</f>
        <v>-5386.47</v>
      </c>
    </row>
    <row r="259" spans="1:11">
      <c r="A259" s="176">
        <v>259</v>
      </c>
      <c r="B259" s="117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17">
        <f>май.23!K259+июн.23!H259-июн.23!G259</f>
        <v>0</v>
      </c>
    </row>
    <row r="260" spans="1:11">
      <c r="A260" s="176">
        <v>260</v>
      </c>
      <c r="B260" s="117">
        <v>260</v>
      </c>
      <c r="C260" s="69">
        <v>10</v>
      </c>
      <c r="D260" s="69">
        <v>35</v>
      </c>
      <c r="E260" s="70">
        <f t="shared" si="6"/>
        <v>25</v>
      </c>
      <c r="F260" s="70">
        <v>6.73</v>
      </c>
      <c r="G260" s="17">
        <f t="shared" si="7"/>
        <v>168.25</v>
      </c>
      <c r="H260" s="70">
        <v>1009.5</v>
      </c>
      <c r="I260" s="168">
        <v>956461</v>
      </c>
      <c r="J260" s="75">
        <v>45085</v>
      </c>
      <c r="K260" s="17">
        <f>май.23!K260+июн.23!H260-июн.23!G260</f>
        <v>807.6</v>
      </c>
    </row>
    <row r="261" spans="1:11">
      <c r="A261" s="176">
        <v>261</v>
      </c>
      <c r="B261" s="117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17">
        <f>май.23!K261+июн.23!H261-июн.23!G261</f>
        <v>0</v>
      </c>
    </row>
    <row r="262" spans="1:11">
      <c r="A262" s="176">
        <v>262</v>
      </c>
      <c r="B262" s="117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17">
        <f>май.23!K262+июн.23!H262-июн.23!G262</f>
        <v>0</v>
      </c>
    </row>
    <row r="263" spans="1:11">
      <c r="A263" s="176">
        <v>263</v>
      </c>
      <c r="B263" s="117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17">
        <f>май.23!K263+июн.23!H263-июн.23!G263</f>
        <v>0</v>
      </c>
    </row>
    <row r="264" spans="1:11">
      <c r="A264" s="176">
        <v>264</v>
      </c>
      <c r="B264" s="117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17">
        <f>май.23!K264+июн.23!H264-июн.23!G264</f>
        <v>0</v>
      </c>
    </row>
    <row r="265" spans="1:11">
      <c r="A265" s="176">
        <v>265</v>
      </c>
      <c r="B265" s="117">
        <v>265</v>
      </c>
      <c r="C265" s="69">
        <v>206</v>
      </c>
      <c r="D265" s="69">
        <v>240</v>
      </c>
      <c r="E265" s="70">
        <f t="shared" si="6"/>
        <v>34</v>
      </c>
      <c r="F265" s="70">
        <v>6.73</v>
      </c>
      <c r="G265" s="17">
        <f t="shared" si="7"/>
        <v>228.82000000000002</v>
      </c>
      <c r="H265" s="70"/>
      <c r="I265" s="168"/>
      <c r="J265" s="75"/>
      <c r="K265" s="17">
        <f>май.23!K265+июн.23!H265-июн.23!G265</f>
        <v>-1056.6100000000001</v>
      </c>
    </row>
    <row r="266" spans="1:11">
      <c r="A266" s="176">
        <v>266</v>
      </c>
      <c r="B266" s="117">
        <v>266</v>
      </c>
      <c r="C266" s="69">
        <v>12120</v>
      </c>
      <c r="D266" s="69">
        <v>12358</v>
      </c>
      <c r="E266" s="70">
        <f t="shared" si="6"/>
        <v>238</v>
      </c>
      <c r="F266" s="112">
        <v>4.71</v>
      </c>
      <c r="G266" s="17">
        <f t="shared" si="7"/>
        <v>1120.98</v>
      </c>
      <c r="H266" s="70">
        <v>2000</v>
      </c>
      <c r="I266" s="168">
        <v>547264</v>
      </c>
      <c r="J266" s="75">
        <v>45082</v>
      </c>
      <c r="K266" s="17">
        <f>май.23!K266+июн.23!H266-июн.23!G266</f>
        <v>1461.7100000000005</v>
      </c>
    </row>
    <row r="267" spans="1:11">
      <c r="A267" s="176">
        <v>267</v>
      </c>
      <c r="B267" s="117">
        <v>267</v>
      </c>
      <c r="C267" s="69">
        <v>998</v>
      </c>
      <c r="D267" s="69">
        <v>1062</v>
      </c>
      <c r="E267" s="70">
        <f t="shared" si="6"/>
        <v>64</v>
      </c>
      <c r="F267" s="70">
        <v>6.73</v>
      </c>
      <c r="G267" s="17">
        <f t="shared" si="7"/>
        <v>430.72</v>
      </c>
      <c r="H267" s="70">
        <v>2000</v>
      </c>
      <c r="I267" s="168">
        <v>152600</v>
      </c>
      <c r="J267" s="75">
        <v>45085</v>
      </c>
      <c r="K267" s="17">
        <f>май.23!K267+июн.23!H267-июн.23!G267</f>
        <v>-180.52000000000021</v>
      </c>
    </row>
    <row r="268" spans="1:11">
      <c r="A268" s="176">
        <v>268</v>
      </c>
      <c r="B268" s="117">
        <v>268</v>
      </c>
      <c r="C268" s="69">
        <v>91269</v>
      </c>
      <c r="D268" s="69">
        <v>91709</v>
      </c>
      <c r="E268" s="70">
        <f t="shared" si="6"/>
        <v>440</v>
      </c>
      <c r="F268" s="112">
        <v>4.71</v>
      </c>
      <c r="G268" s="17">
        <f t="shared" si="7"/>
        <v>2072.4</v>
      </c>
      <c r="H268" s="70"/>
      <c r="I268" s="168"/>
      <c r="J268" s="75"/>
      <c r="K268" s="17">
        <f>май.23!K268+июн.23!H268-июн.23!G268</f>
        <v>1064.3200000000006</v>
      </c>
    </row>
    <row r="269" spans="1:11">
      <c r="A269" s="176">
        <v>269</v>
      </c>
      <c r="B269" s="117">
        <v>269</v>
      </c>
      <c r="C269" s="69">
        <v>124</v>
      </c>
      <c r="D269" s="69">
        <v>124</v>
      </c>
      <c r="E269" s="70">
        <f t="shared" si="6"/>
        <v>0</v>
      </c>
      <c r="F269" s="70">
        <v>6.73</v>
      </c>
      <c r="G269" s="17">
        <f t="shared" si="7"/>
        <v>0</v>
      </c>
      <c r="H269" s="70"/>
      <c r="I269" s="168"/>
      <c r="J269" s="75"/>
      <c r="K269" s="17">
        <f>май.23!K269+июн.23!H269-июн.23!G269</f>
        <v>0</v>
      </c>
    </row>
    <row r="270" spans="1:11">
      <c r="A270" s="176">
        <v>270</v>
      </c>
      <c r="B270" s="117">
        <v>270</v>
      </c>
      <c r="C270" s="69">
        <v>7370</v>
      </c>
      <c r="D270" s="69">
        <v>7434</v>
      </c>
      <c r="E270" s="70">
        <f t="shared" ref="E270:E334" si="8">D270-C270</f>
        <v>64</v>
      </c>
      <c r="F270" s="70">
        <v>6.73</v>
      </c>
      <c r="G270" s="17">
        <f t="shared" ref="G270:G334" si="9">F270*E270</f>
        <v>430.72</v>
      </c>
      <c r="H270" s="70"/>
      <c r="I270" s="168"/>
      <c r="J270" s="75"/>
      <c r="K270" s="17">
        <f>май.23!K270+июн.23!H270-июн.23!G270</f>
        <v>-29396.640000000003</v>
      </c>
    </row>
    <row r="271" spans="1:11">
      <c r="A271" s="176">
        <v>272</v>
      </c>
      <c r="B271" s="117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17">
        <f>май.23!K271+июн.23!H271-июн.23!G271</f>
        <v>0</v>
      </c>
    </row>
    <row r="272" spans="1:11">
      <c r="A272" s="176">
        <v>273</v>
      </c>
      <c r="B272" s="117">
        <v>273</v>
      </c>
      <c r="C272" s="69">
        <v>17544</v>
      </c>
      <c r="D272" s="69">
        <v>18182</v>
      </c>
      <c r="E272" s="70">
        <f t="shared" si="8"/>
        <v>638</v>
      </c>
      <c r="F272" s="70">
        <v>6.73</v>
      </c>
      <c r="G272" s="17">
        <f t="shared" si="9"/>
        <v>4293.7400000000007</v>
      </c>
      <c r="H272" s="70"/>
      <c r="I272" s="168"/>
      <c r="J272" s="75"/>
      <c r="K272" s="17">
        <f>май.23!K272+июн.23!H272-июн.23!G272</f>
        <v>-67320.19</v>
      </c>
    </row>
    <row r="273" spans="1:11">
      <c r="A273" s="176">
        <v>274</v>
      </c>
      <c r="B273" s="117">
        <v>274</v>
      </c>
      <c r="C273" s="69">
        <v>59228</v>
      </c>
      <c r="D273" s="69">
        <v>59808</v>
      </c>
      <c r="E273" s="70">
        <f t="shared" si="8"/>
        <v>580</v>
      </c>
      <c r="F273" s="112">
        <v>4.71</v>
      </c>
      <c r="G273" s="17">
        <f t="shared" si="9"/>
        <v>2731.8</v>
      </c>
      <c r="H273" s="70"/>
      <c r="I273" s="168"/>
      <c r="J273" s="75"/>
      <c r="K273" s="17">
        <f>май.23!K273+июн.23!H273-июн.23!G273</f>
        <v>9273.9900000000016</v>
      </c>
    </row>
    <row r="274" spans="1:11">
      <c r="A274" s="176">
        <v>275</v>
      </c>
      <c r="B274" s="117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700</v>
      </c>
      <c r="I274" s="168">
        <v>242936</v>
      </c>
      <c r="J274" s="75">
        <v>45090</v>
      </c>
      <c r="K274" s="17">
        <f>май.23!K274+июн.23!H274-июн.23!G274</f>
        <v>5700</v>
      </c>
    </row>
    <row r="275" spans="1:11">
      <c r="A275" s="176">
        <v>276</v>
      </c>
      <c r="B275" s="117">
        <v>276</v>
      </c>
      <c r="C275" s="69">
        <v>81976</v>
      </c>
      <c r="D275" s="69">
        <v>82217</v>
      </c>
      <c r="E275" s="70">
        <f t="shared" si="8"/>
        <v>241</v>
      </c>
      <c r="F275" s="112">
        <v>4.71</v>
      </c>
      <c r="G275" s="17">
        <f t="shared" si="9"/>
        <v>1135.1099999999999</v>
      </c>
      <c r="H275" s="70">
        <v>40000</v>
      </c>
      <c r="I275" s="168">
        <v>11293</v>
      </c>
      <c r="J275" s="75">
        <v>45103</v>
      </c>
      <c r="K275" s="17">
        <f>май.23!K275+июн.23!H275-июн.23!G275</f>
        <v>77284.34</v>
      </c>
    </row>
    <row r="276" spans="1:11">
      <c r="A276" s="176">
        <v>277</v>
      </c>
      <c r="B276" s="117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17">
        <f>май.23!K276+июн.23!H276-июн.23!G276</f>
        <v>0</v>
      </c>
    </row>
    <row r="277" spans="1:11">
      <c r="A277" s="176">
        <v>278</v>
      </c>
      <c r="B277" s="117">
        <v>278</v>
      </c>
      <c r="C277" s="69">
        <v>28567</v>
      </c>
      <c r="D277" s="69">
        <v>28959</v>
      </c>
      <c r="E277" s="70">
        <f t="shared" si="8"/>
        <v>392</v>
      </c>
      <c r="F277" s="70">
        <v>6.73</v>
      </c>
      <c r="G277" s="17">
        <f t="shared" si="9"/>
        <v>2638.1600000000003</v>
      </c>
      <c r="H277" s="70">
        <v>3000</v>
      </c>
      <c r="I277" s="168">
        <v>236559</v>
      </c>
      <c r="J277" s="75">
        <v>45107</v>
      </c>
      <c r="K277" s="17">
        <f>май.23!K277+июн.23!H277-июн.23!G277</f>
        <v>808.40999999999894</v>
      </c>
    </row>
    <row r="278" spans="1:11">
      <c r="A278" s="177" t="s">
        <v>28</v>
      </c>
      <c r="B278" s="131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7">
        <f t="shared" si="9"/>
        <v>0</v>
      </c>
      <c r="H278" s="70"/>
      <c r="I278" s="168"/>
      <c r="J278" s="75"/>
      <c r="K278" s="17">
        <f>май.23!K278+июн.23!H278-июн.23!G278</f>
        <v>-195.17000000000002</v>
      </c>
    </row>
    <row r="279" spans="1:11">
      <c r="A279" s="176" t="s">
        <v>29</v>
      </c>
      <c r="B279" s="117" t="s">
        <v>29</v>
      </c>
      <c r="C279" s="69">
        <v>45647</v>
      </c>
      <c r="D279" s="69">
        <v>46055</v>
      </c>
      <c r="E279" s="70">
        <f t="shared" si="8"/>
        <v>408</v>
      </c>
      <c r="F279" s="112">
        <v>4.71</v>
      </c>
      <c r="G279" s="17">
        <f t="shared" si="9"/>
        <v>1921.68</v>
      </c>
      <c r="H279" s="70"/>
      <c r="I279" s="168"/>
      <c r="J279" s="75"/>
      <c r="K279" s="17">
        <f>май.23!K279+июн.23!H279-июн.23!G279</f>
        <v>-14012.250000000002</v>
      </c>
    </row>
    <row r="280" spans="1:11" s="67" customFormat="1">
      <c r="A280" s="176">
        <v>280</v>
      </c>
      <c r="B280" s="171">
        <v>280</v>
      </c>
      <c r="C280" s="69">
        <v>7724</v>
      </c>
      <c r="D280" s="69">
        <v>7724</v>
      </c>
      <c r="E280" s="70">
        <f t="shared" si="8"/>
        <v>0</v>
      </c>
      <c r="F280" s="71">
        <v>6.73</v>
      </c>
      <c r="G280" s="70">
        <f t="shared" si="9"/>
        <v>0</v>
      </c>
      <c r="H280" s="70"/>
      <c r="I280" s="171"/>
      <c r="J280" s="75"/>
      <c r="K280" s="70">
        <f>май.23!K280+июн.23!H280-июн.23!G280</f>
        <v>-44545.87</v>
      </c>
    </row>
    <row r="281" spans="1:11">
      <c r="A281" s="176">
        <v>281</v>
      </c>
      <c r="B281" s="117">
        <v>281</v>
      </c>
      <c r="C281" s="69">
        <v>20747</v>
      </c>
      <c r="D281" s="69">
        <v>20830</v>
      </c>
      <c r="E281" s="70">
        <f t="shared" si="8"/>
        <v>83</v>
      </c>
      <c r="F281" s="70">
        <v>6.73</v>
      </c>
      <c r="G281" s="17">
        <f t="shared" si="9"/>
        <v>558.59</v>
      </c>
      <c r="H281" s="70">
        <v>5000</v>
      </c>
      <c r="I281" s="168">
        <v>826433</v>
      </c>
      <c r="J281" s="75">
        <v>45084</v>
      </c>
      <c r="K281" s="17">
        <f>май.23!K281+июн.23!H281-июн.23!G281</f>
        <v>9016.25</v>
      </c>
    </row>
    <row r="282" spans="1:11">
      <c r="A282" s="176">
        <v>282</v>
      </c>
      <c r="B282" s="117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17">
        <f>май.23!K282+июн.23!H282-июн.23!G282</f>
        <v>0</v>
      </c>
    </row>
    <row r="283" spans="1:11">
      <c r="A283" s="176">
        <v>283</v>
      </c>
      <c r="B283" s="117">
        <v>283</v>
      </c>
      <c r="C283" s="69">
        <v>3388</v>
      </c>
      <c r="D283" s="69">
        <v>3428</v>
      </c>
      <c r="E283" s="70">
        <f t="shared" si="8"/>
        <v>40</v>
      </c>
      <c r="F283" s="70">
        <v>6.73</v>
      </c>
      <c r="G283" s="17">
        <f t="shared" si="9"/>
        <v>269.20000000000005</v>
      </c>
      <c r="H283" s="70"/>
      <c r="I283" s="168"/>
      <c r="J283" s="75"/>
      <c r="K283" s="17">
        <f>май.23!K283+июн.23!H283-июн.23!G283</f>
        <v>-471.1</v>
      </c>
    </row>
    <row r="284" spans="1:11">
      <c r="A284" s="176">
        <v>284</v>
      </c>
      <c r="B284" s="117">
        <v>284</v>
      </c>
      <c r="C284" s="69">
        <v>4715</v>
      </c>
      <c r="D284" s="69">
        <v>4987</v>
      </c>
      <c r="E284" s="70">
        <f t="shared" si="8"/>
        <v>272</v>
      </c>
      <c r="F284" s="70">
        <v>6.73</v>
      </c>
      <c r="G284" s="17">
        <f t="shared" si="9"/>
        <v>1830.5600000000002</v>
      </c>
      <c r="H284" s="70"/>
      <c r="I284" s="168"/>
      <c r="J284" s="75"/>
      <c r="K284" s="17">
        <f>май.23!K284+июн.23!H284-июн.23!G284</f>
        <v>-3573.63</v>
      </c>
    </row>
    <row r="285" spans="1:11">
      <c r="A285" s="176">
        <v>285</v>
      </c>
      <c r="B285" s="117">
        <v>285</v>
      </c>
      <c r="C285" s="69">
        <v>80789</v>
      </c>
      <c r="D285" s="69">
        <v>80879</v>
      </c>
      <c r="E285" s="70">
        <f t="shared" si="8"/>
        <v>90</v>
      </c>
      <c r="F285" s="70">
        <v>6.73</v>
      </c>
      <c r="G285" s="17">
        <f t="shared" si="9"/>
        <v>605.70000000000005</v>
      </c>
      <c r="H285" s="70">
        <v>5000</v>
      </c>
      <c r="I285" s="168">
        <v>265603</v>
      </c>
      <c r="J285" s="75">
        <v>45086</v>
      </c>
      <c r="K285" s="17">
        <f>май.23!K285+июн.23!H285-июн.23!G285</f>
        <v>-12605.850000000006</v>
      </c>
    </row>
    <row r="286" spans="1:11">
      <c r="A286" s="176">
        <v>286</v>
      </c>
      <c r="B286" s="117">
        <v>286</v>
      </c>
      <c r="C286" s="69">
        <v>94022</v>
      </c>
      <c r="D286" s="69">
        <v>95011</v>
      </c>
      <c r="E286" s="70">
        <f t="shared" si="8"/>
        <v>989</v>
      </c>
      <c r="F286" s="112">
        <v>4.71</v>
      </c>
      <c r="G286" s="17">
        <f t="shared" si="9"/>
        <v>4658.1899999999996</v>
      </c>
      <c r="H286" s="70">
        <v>6966.09</v>
      </c>
      <c r="I286" s="168">
        <v>19088</v>
      </c>
      <c r="J286" s="75">
        <v>45103</v>
      </c>
      <c r="K286" s="17">
        <f>май.23!K286+июн.23!H286-июн.23!G286</f>
        <v>-4658.1899999999996</v>
      </c>
    </row>
    <row r="287" spans="1:11">
      <c r="A287" s="176">
        <v>287</v>
      </c>
      <c r="B287" s="117">
        <v>287</v>
      </c>
      <c r="C287" s="69">
        <v>29982</v>
      </c>
      <c r="D287" s="69">
        <v>30111</v>
      </c>
      <c r="E287" s="70">
        <f t="shared" si="8"/>
        <v>129</v>
      </c>
      <c r="F287" s="70">
        <v>6.73</v>
      </c>
      <c r="G287" s="17">
        <f t="shared" si="9"/>
        <v>868.17000000000007</v>
      </c>
      <c r="H287" s="70">
        <v>3000</v>
      </c>
      <c r="I287" s="168">
        <v>146466</v>
      </c>
      <c r="J287" s="75">
        <v>45086</v>
      </c>
      <c r="K287" s="17">
        <f>май.23!K287+июн.23!H287-июн.23!G287</f>
        <v>15195.189999999999</v>
      </c>
    </row>
    <row r="288" spans="1:11">
      <c r="A288" s="176">
        <v>288</v>
      </c>
      <c r="B288" s="117">
        <v>288</v>
      </c>
      <c r="C288" s="69">
        <v>49673</v>
      </c>
      <c r="D288" s="69">
        <v>49901</v>
      </c>
      <c r="E288" s="70">
        <f t="shared" si="8"/>
        <v>228</v>
      </c>
      <c r="F288" s="70">
        <v>6.73</v>
      </c>
      <c r="G288" s="28">
        <f t="shared" si="9"/>
        <v>1534.44</v>
      </c>
      <c r="H288" s="70">
        <v>3000</v>
      </c>
      <c r="I288" s="168">
        <v>580767</v>
      </c>
      <c r="J288" s="75">
        <v>45091</v>
      </c>
      <c r="K288" s="17">
        <f>май.23!K288+июн.23!H288-июн.23!G288</f>
        <v>928.36999999999853</v>
      </c>
    </row>
    <row r="289" spans="1:11">
      <c r="A289" s="176">
        <v>289</v>
      </c>
      <c r="B289" s="117">
        <v>289</v>
      </c>
      <c r="C289" s="69">
        <v>3231</v>
      </c>
      <c r="D289" s="69">
        <v>3254</v>
      </c>
      <c r="E289" s="70">
        <f t="shared" si="8"/>
        <v>23</v>
      </c>
      <c r="F289" s="70">
        <v>6.73</v>
      </c>
      <c r="G289" s="17">
        <f t="shared" si="9"/>
        <v>154.79000000000002</v>
      </c>
      <c r="H289" s="70">
        <v>2000</v>
      </c>
      <c r="I289" s="168">
        <v>583339</v>
      </c>
      <c r="J289" s="75">
        <v>45091</v>
      </c>
      <c r="K289" s="17">
        <f>май.23!K289+июн.23!H289-июн.23!G289</f>
        <v>923.19999999999982</v>
      </c>
    </row>
    <row r="290" spans="1:11">
      <c r="A290" s="176">
        <v>290</v>
      </c>
      <c r="B290" s="117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17">
        <f>май.23!K290+июн.23!H290-июн.23!G290</f>
        <v>0</v>
      </c>
    </row>
    <row r="291" spans="1:11">
      <c r="A291" s="176">
        <v>291</v>
      </c>
      <c r="B291" s="117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17">
        <f>май.23!K291+июн.23!H291-июн.23!G291</f>
        <v>0</v>
      </c>
    </row>
    <row r="292" spans="1:11">
      <c r="A292" s="176">
        <v>292</v>
      </c>
      <c r="B292" s="117">
        <v>292</v>
      </c>
      <c r="C292" s="69">
        <v>18471</v>
      </c>
      <c r="D292" s="69">
        <v>18677</v>
      </c>
      <c r="E292" s="70">
        <f t="shared" si="8"/>
        <v>206</v>
      </c>
      <c r="F292" s="112">
        <v>4.71</v>
      </c>
      <c r="G292" s="17">
        <f t="shared" si="9"/>
        <v>970.26</v>
      </c>
      <c r="H292" s="70"/>
      <c r="I292" s="168"/>
      <c r="J292" s="75"/>
      <c r="K292" s="17">
        <f>май.23!K292+июн.23!H292-июн.23!G292</f>
        <v>-1843.36</v>
      </c>
    </row>
    <row r="293" spans="1:11">
      <c r="A293" s="176">
        <v>293</v>
      </c>
      <c r="B293" s="117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17">
        <f>май.23!K293+июн.23!H293-июн.23!G293</f>
        <v>0</v>
      </c>
    </row>
    <row r="294" spans="1:11">
      <c r="A294" s="176">
        <v>294</v>
      </c>
      <c r="B294" s="117">
        <v>294</v>
      </c>
      <c r="C294" s="69">
        <v>44148</v>
      </c>
      <c r="D294" s="69">
        <v>44394</v>
      </c>
      <c r="E294" s="70">
        <f t="shared" si="8"/>
        <v>246</v>
      </c>
      <c r="F294" s="70">
        <v>6.73</v>
      </c>
      <c r="G294" s="17">
        <f t="shared" si="9"/>
        <v>1655.5800000000002</v>
      </c>
      <c r="H294" s="70">
        <v>3000</v>
      </c>
      <c r="I294" s="168">
        <v>21417</v>
      </c>
      <c r="J294" s="75">
        <v>45104</v>
      </c>
      <c r="K294" s="17">
        <f>май.23!K294+июн.23!H294-июн.23!G294</f>
        <v>2995.5199999999977</v>
      </c>
    </row>
    <row r="295" spans="1:11">
      <c r="A295" s="176">
        <v>295</v>
      </c>
      <c r="B295" s="117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17">
        <f>май.23!K295+июн.23!H295-июн.23!G295</f>
        <v>0</v>
      </c>
    </row>
    <row r="296" spans="1:11">
      <c r="A296" s="176">
        <v>296</v>
      </c>
      <c r="B296" s="117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17">
        <f>май.23!K296+июн.23!H296-июн.23!G296</f>
        <v>0</v>
      </c>
    </row>
    <row r="297" spans="1:11">
      <c r="A297" s="176">
        <v>297</v>
      </c>
      <c r="B297" s="117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17">
        <f>май.23!K297+июн.23!H297-июн.23!G297</f>
        <v>0</v>
      </c>
    </row>
    <row r="298" spans="1:11">
      <c r="A298" s="176">
        <v>298</v>
      </c>
      <c r="B298" s="117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17">
        <f>май.23!K298+июн.23!H298-июн.23!G298</f>
        <v>0</v>
      </c>
    </row>
    <row r="299" spans="1:11">
      <c r="A299" s="176">
        <v>299</v>
      </c>
      <c r="B299" s="117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17">
        <f>май.23!K299+июн.23!H299-июн.23!G299</f>
        <v>0</v>
      </c>
    </row>
    <row r="300" spans="1:11">
      <c r="A300" s="176">
        <v>300</v>
      </c>
      <c r="B300" s="117">
        <v>300</v>
      </c>
      <c r="C300" s="69">
        <v>3118</v>
      </c>
      <c r="D300" s="69">
        <v>3237</v>
      </c>
      <c r="E300" s="70">
        <f t="shared" si="8"/>
        <v>119</v>
      </c>
      <c r="F300" s="70">
        <v>6.73</v>
      </c>
      <c r="G300" s="17">
        <f t="shared" si="9"/>
        <v>800.87</v>
      </c>
      <c r="H300" s="70"/>
      <c r="I300" s="168"/>
      <c r="J300" s="75"/>
      <c r="K300" s="17">
        <f>май.23!K300+июн.23!H300-июн.23!G300</f>
        <v>-2099.7600000000002</v>
      </c>
    </row>
    <row r="301" spans="1:11">
      <c r="A301" s="176">
        <v>301</v>
      </c>
      <c r="B301" s="117">
        <v>301</v>
      </c>
      <c r="C301" s="69">
        <v>36917</v>
      </c>
      <c r="D301" s="69">
        <v>37567</v>
      </c>
      <c r="E301" s="70">
        <f t="shared" si="8"/>
        <v>650</v>
      </c>
      <c r="F301" s="70">
        <v>6.73</v>
      </c>
      <c r="G301" s="17">
        <f t="shared" si="9"/>
        <v>4374.5</v>
      </c>
      <c r="H301" s="70"/>
      <c r="I301" s="168"/>
      <c r="J301" s="75"/>
      <c r="K301" s="17">
        <f>май.23!K301+июн.23!H301-июн.23!G301</f>
        <v>-76394.570000000022</v>
      </c>
    </row>
    <row r="302" spans="1:11">
      <c r="A302" s="176">
        <v>302</v>
      </c>
      <c r="B302" s="117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17">
        <f>май.23!K302+июн.23!H302-июн.23!G302</f>
        <v>0</v>
      </c>
    </row>
    <row r="303" spans="1:11">
      <c r="A303" s="176">
        <v>303</v>
      </c>
      <c r="B303" s="117">
        <v>303</v>
      </c>
      <c r="C303" s="69">
        <v>35222</v>
      </c>
      <c r="D303" s="69">
        <v>35552</v>
      </c>
      <c r="E303" s="70">
        <f t="shared" si="8"/>
        <v>330</v>
      </c>
      <c r="F303" s="70">
        <v>6.73</v>
      </c>
      <c r="G303" s="17">
        <f t="shared" si="9"/>
        <v>2220.9</v>
      </c>
      <c r="H303" s="70">
        <v>5000</v>
      </c>
      <c r="I303" s="168">
        <v>907557</v>
      </c>
      <c r="J303" s="75">
        <v>45090</v>
      </c>
      <c r="K303" s="17">
        <f>май.23!K303+июн.23!H303-июн.23!G303</f>
        <v>8439.9399999999969</v>
      </c>
    </row>
    <row r="304" spans="1:11">
      <c r="A304" s="176">
        <v>304</v>
      </c>
      <c r="B304" s="117">
        <v>304</v>
      </c>
      <c r="C304" s="69">
        <v>24337</v>
      </c>
      <c r="D304" s="69">
        <v>24524</v>
      </c>
      <c r="E304" s="70">
        <f t="shared" si="8"/>
        <v>187</v>
      </c>
      <c r="F304" s="70">
        <v>6.73</v>
      </c>
      <c r="G304" s="17">
        <f t="shared" si="9"/>
        <v>1258.51</v>
      </c>
      <c r="H304" s="70"/>
      <c r="I304" s="168"/>
      <c r="J304" s="75"/>
      <c r="K304" s="17">
        <f>май.23!K304+июн.23!H304-июн.23!G304</f>
        <v>-4300.47</v>
      </c>
    </row>
    <row r="305" spans="1:11">
      <c r="A305" s="176">
        <v>305</v>
      </c>
      <c r="B305" s="117">
        <v>305</v>
      </c>
      <c r="C305" s="69">
        <v>1398</v>
      </c>
      <c r="D305" s="69">
        <v>1398</v>
      </c>
      <c r="E305" s="70">
        <f t="shared" si="8"/>
        <v>0</v>
      </c>
      <c r="F305" s="70">
        <v>6.73</v>
      </c>
      <c r="G305" s="17">
        <f t="shared" si="9"/>
        <v>0</v>
      </c>
      <c r="H305" s="70"/>
      <c r="I305" s="168"/>
      <c r="J305" s="75"/>
      <c r="K305" s="17">
        <f>май.23!K305+июн.23!H305-июн.23!G305</f>
        <v>-26.920000000000059</v>
      </c>
    </row>
    <row r="306" spans="1:11">
      <c r="A306" s="176">
        <v>306</v>
      </c>
      <c r="B306" s="117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17">
        <f>май.23!K306+июн.23!H306-июн.23!G306</f>
        <v>0</v>
      </c>
    </row>
    <row r="307" spans="1:11">
      <c r="A307" s="176">
        <v>307</v>
      </c>
      <c r="B307" s="117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17">
        <f>май.23!K307+июн.23!H307-июн.23!G307</f>
        <v>0</v>
      </c>
    </row>
    <row r="308" spans="1:11">
      <c r="A308" s="176">
        <v>308</v>
      </c>
      <c r="B308" s="117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17">
        <f>май.23!K308+июн.23!H308-июн.23!G308</f>
        <v>0</v>
      </c>
    </row>
    <row r="309" spans="1:11">
      <c r="A309" s="176">
        <v>309</v>
      </c>
      <c r="B309" s="117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17">
        <f>май.23!K309+июн.23!H309-июн.23!G309</f>
        <v>0</v>
      </c>
    </row>
    <row r="310" spans="1:11">
      <c r="A310" s="176">
        <v>310</v>
      </c>
      <c r="B310" s="117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17">
        <f>май.23!K310+июн.23!H310-июн.23!G310</f>
        <v>0</v>
      </c>
    </row>
    <row r="311" spans="1:11">
      <c r="A311" s="176">
        <v>311</v>
      </c>
      <c r="B311" s="117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17">
        <f>май.23!K311+июн.23!H311-июн.23!G311</f>
        <v>0</v>
      </c>
    </row>
    <row r="312" spans="1:11">
      <c r="A312" s="176">
        <v>312</v>
      </c>
      <c r="B312" s="117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17">
        <f>май.23!K312+июн.23!H312-июн.23!G312</f>
        <v>0</v>
      </c>
    </row>
    <row r="313" spans="1:11">
      <c r="A313" s="176">
        <v>313</v>
      </c>
      <c r="B313" s="117">
        <v>313</v>
      </c>
      <c r="C313" s="69">
        <v>7699</v>
      </c>
      <c r="D313" s="69">
        <v>8110</v>
      </c>
      <c r="E313" s="70">
        <f t="shared" si="8"/>
        <v>411</v>
      </c>
      <c r="F313" s="70">
        <v>6.73</v>
      </c>
      <c r="G313" s="17">
        <f t="shared" si="9"/>
        <v>2766.03</v>
      </c>
      <c r="H313" s="70">
        <v>29578.35</v>
      </c>
      <c r="I313" s="168">
        <v>137567</v>
      </c>
      <c r="J313" s="75">
        <v>45078</v>
      </c>
      <c r="K313" s="17">
        <f>май.23!K313+июн.23!H313-июн.23!G313</f>
        <v>-100.95000000000573</v>
      </c>
    </row>
    <row r="314" spans="1:11">
      <c r="A314" s="176">
        <v>314</v>
      </c>
      <c r="B314" s="117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17">
        <f>май.23!K314+июн.23!H314-июн.23!G314</f>
        <v>0</v>
      </c>
    </row>
    <row r="315" spans="1:11">
      <c r="A315" s="176">
        <v>315</v>
      </c>
      <c r="B315" s="117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17">
        <f>май.23!K315+июн.23!H315-июн.23!G315</f>
        <v>0</v>
      </c>
    </row>
    <row r="316" spans="1:11">
      <c r="A316" s="176">
        <v>316</v>
      </c>
      <c r="B316" s="117">
        <v>316</v>
      </c>
      <c r="C316" s="69">
        <v>42259</v>
      </c>
      <c r="D316" s="69">
        <v>42549</v>
      </c>
      <c r="E316" s="70">
        <f t="shared" si="8"/>
        <v>290</v>
      </c>
      <c r="F316" s="112">
        <v>4.71</v>
      </c>
      <c r="G316" s="17">
        <f t="shared" si="9"/>
        <v>1365.9</v>
      </c>
      <c r="H316" s="70"/>
      <c r="I316" s="168"/>
      <c r="J316" s="75"/>
      <c r="K316" s="17">
        <f>май.23!K316+июн.23!H316-июн.23!G316</f>
        <v>-1230.69</v>
      </c>
    </row>
    <row r="317" spans="1:11">
      <c r="A317" s="176">
        <v>317</v>
      </c>
      <c r="B317" s="117">
        <v>317</v>
      </c>
      <c r="C317" s="69">
        <v>6859</v>
      </c>
      <c r="D317" s="69">
        <v>6942</v>
      </c>
      <c r="E317" s="70">
        <f t="shared" si="8"/>
        <v>83</v>
      </c>
      <c r="F317" s="70">
        <v>6.73</v>
      </c>
      <c r="G317" s="17">
        <f t="shared" si="9"/>
        <v>558.59</v>
      </c>
      <c r="H317" s="70"/>
      <c r="I317" s="168"/>
      <c r="J317" s="75"/>
      <c r="K317" s="17">
        <f>май.23!K317+июн.23!H317-июн.23!G317</f>
        <v>33.899999999999068</v>
      </c>
    </row>
    <row r="318" spans="1:11">
      <c r="A318" s="176">
        <v>318</v>
      </c>
      <c r="B318" s="117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17">
        <f>май.23!K318+июн.23!H318-июн.23!G318</f>
        <v>0</v>
      </c>
    </row>
    <row r="319" spans="1:11">
      <c r="A319" s="176">
        <v>319</v>
      </c>
      <c r="B319" s="117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17">
        <f>май.23!K319+июн.23!H319-июн.23!G319</f>
        <v>0</v>
      </c>
    </row>
    <row r="320" spans="1:11">
      <c r="A320" s="176">
        <v>320</v>
      </c>
      <c r="B320" s="117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17">
        <f>май.23!K320+июн.23!H320-июн.23!G320</f>
        <v>0</v>
      </c>
    </row>
    <row r="321" spans="1:11">
      <c r="A321" s="176">
        <v>321</v>
      </c>
      <c r="B321" s="117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17">
        <f>май.23!K321+июн.23!H321-июн.23!G321</f>
        <v>0</v>
      </c>
    </row>
    <row r="322" spans="1:11">
      <c r="A322" s="176">
        <v>322</v>
      </c>
      <c r="B322" s="117">
        <v>322</v>
      </c>
      <c r="C322" s="69">
        <v>27342</v>
      </c>
      <c r="D322" s="69">
        <v>27709</v>
      </c>
      <c r="E322" s="70">
        <f t="shared" si="8"/>
        <v>367</v>
      </c>
      <c r="F322" s="70">
        <v>6.73</v>
      </c>
      <c r="G322" s="17">
        <f t="shared" si="9"/>
        <v>2469.9100000000003</v>
      </c>
      <c r="H322" s="70"/>
      <c r="I322" s="168"/>
      <c r="J322" s="75"/>
      <c r="K322" s="17">
        <f>май.23!K322+июн.23!H322-июн.23!G322</f>
        <v>-23549.050000000003</v>
      </c>
    </row>
    <row r="323" spans="1:11">
      <c r="A323" s="176">
        <v>323</v>
      </c>
      <c r="B323" s="117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17">
        <f>май.23!K323+июн.23!H323-июн.23!G323</f>
        <v>0</v>
      </c>
    </row>
    <row r="324" spans="1:11">
      <c r="A324" s="176">
        <v>324</v>
      </c>
      <c r="B324" s="117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/>
      <c r="I324" s="168"/>
      <c r="J324" s="75"/>
      <c r="K324" s="17">
        <f>май.23!K324+июн.23!H324-июн.23!G324</f>
        <v>8674.82</v>
      </c>
    </row>
    <row r="325" spans="1:11">
      <c r="A325" s="176">
        <v>325</v>
      </c>
      <c r="B325" s="117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17">
        <f>май.23!K325+июн.23!H325-июн.23!G325</f>
        <v>0</v>
      </c>
    </row>
    <row r="326" spans="1:11">
      <c r="A326" s="176">
        <v>326</v>
      </c>
      <c r="B326" s="117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17">
        <f>май.23!K326+июн.23!H326-июн.23!G326</f>
        <v>0</v>
      </c>
    </row>
    <row r="327" spans="1:11">
      <c r="A327" s="176">
        <v>327</v>
      </c>
      <c r="B327" s="117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17">
        <f>май.23!K327+июн.23!H327-июн.23!G327</f>
        <v>0</v>
      </c>
    </row>
    <row r="328" spans="1:11">
      <c r="A328" s="176">
        <v>328</v>
      </c>
      <c r="B328" s="117">
        <v>328</v>
      </c>
      <c r="C328" s="69">
        <v>9213</v>
      </c>
      <c r="D328" s="69">
        <v>9617</v>
      </c>
      <c r="E328" s="70">
        <f t="shared" si="8"/>
        <v>404</v>
      </c>
      <c r="F328" s="70">
        <v>6.73</v>
      </c>
      <c r="G328" s="17">
        <f t="shared" si="9"/>
        <v>2718.92</v>
      </c>
      <c r="H328" s="70"/>
      <c r="I328" s="168"/>
      <c r="J328" s="75"/>
      <c r="K328" s="17">
        <f>май.23!K328+июн.23!H328-июн.23!G328</f>
        <v>-5692.760000000002</v>
      </c>
    </row>
    <row r="329" spans="1:11">
      <c r="A329" s="176">
        <v>329</v>
      </c>
      <c r="B329" s="117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17">
        <f>май.23!K329+июн.23!H329-июн.23!G329</f>
        <v>0</v>
      </c>
    </row>
    <row r="330" spans="1:11">
      <c r="A330" s="176">
        <v>330</v>
      </c>
      <c r="B330" s="117">
        <v>330</v>
      </c>
      <c r="C330" s="69">
        <v>5481</v>
      </c>
      <c r="D330" s="69">
        <v>5773</v>
      </c>
      <c r="E330" s="70">
        <f t="shared" si="8"/>
        <v>292</v>
      </c>
      <c r="F330" s="70">
        <v>6.73</v>
      </c>
      <c r="G330" s="17">
        <f t="shared" si="9"/>
        <v>1965.16</v>
      </c>
      <c r="H330" s="70">
        <v>1386.38</v>
      </c>
      <c r="I330" s="168">
        <v>286420</v>
      </c>
      <c r="J330" s="75">
        <v>45091</v>
      </c>
      <c r="K330" s="17">
        <f>май.23!K330+июн.23!H330-июн.23!G330</f>
        <v>-2013.42</v>
      </c>
    </row>
    <row r="331" spans="1:11">
      <c r="A331" s="176">
        <v>331</v>
      </c>
      <c r="B331" s="117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17">
        <f>май.23!K331+июн.23!H331-июн.23!G331</f>
        <v>0</v>
      </c>
    </row>
    <row r="332" spans="1:11">
      <c r="A332" s="176">
        <v>332</v>
      </c>
      <c r="B332" s="130">
        <v>332</v>
      </c>
      <c r="C332" s="69"/>
      <c r="D332" s="69"/>
      <c r="E332" s="70">
        <f t="shared" si="8"/>
        <v>0</v>
      </c>
      <c r="F332" s="70">
        <v>6.73</v>
      </c>
      <c r="G332" s="17">
        <f t="shared" si="9"/>
        <v>0</v>
      </c>
      <c r="H332" s="70"/>
      <c r="I332" s="168"/>
      <c r="J332" s="75"/>
      <c r="K332" s="17">
        <f>май.23!K332+июн.23!H332-июн.23!G332</f>
        <v>0</v>
      </c>
    </row>
    <row r="333" spans="1:11">
      <c r="A333" s="176">
        <v>333</v>
      </c>
      <c r="B333" s="117">
        <v>333</v>
      </c>
      <c r="C333" s="69"/>
      <c r="D333" s="69"/>
      <c r="E333" s="70">
        <f t="shared" si="8"/>
        <v>0</v>
      </c>
      <c r="F333" s="70">
        <v>6.73</v>
      </c>
      <c r="G333" s="17">
        <f t="shared" si="9"/>
        <v>0</v>
      </c>
      <c r="H333" s="70"/>
      <c r="I333" s="168"/>
      <c r="J333" s="75"/>
      <c r="K333" s="17">
        <f>май.23!K333+июн.23!H333-июн.23!G333</f>
        <v>0</v>
      </c>
    </row>
    <row r="334" spans="1:11">
      <c r="A334" s="176">
        <v>334</v>
      </c>
      <c r="B334" s="130">
        <v>334</v>
      </c>
      <c r="C334" s="69"/>
      <c r="D334" s="69"/>
      <c r="E334" s="70">
        <f t="shared" si="8"/>
        <v>0</v>
      </c>
      <c r="F334" s="70">
        <v>6.73</v>
      </c>
      <c r="G334" s="70">
        <f t="shared" si="9"/>
        <v>0</v>
      </c>
      <c r="H334" s="70"/>
      <c r="I334" s="168"/>
      <c r="J334" s="75"/>
      <c r="K334" s="70">
        <f>май.23!K334+июн.23!H334-июн.23!G334</f>
        <v>0</v>
      </c>
    </row>
    <row r="335" spans="1:11">
      <c r="A335" s="176">
        <v>335</v>
      </c>
      <c r="B335" s="130">
        <v>335</v>
      </c>
      <c r="C335" s="69">
        <v>3396</v>
      </c>
      <c r="D335" s="69">
        <v>3461</v>
      </c>
      <c r="E335" s="70">
        <f t="shared" ref="E335:E354" si="10">D335-C335</f>
        <v>65</v>
      </c>
      <c r="F335" s="70">
        <v>6.73</v>
      </c>
      <c r="G335" s="70">
        <f t="shared" ref="G335:G351" si="11">F335*E335</f>
        <v>437.45000000000005</v>
      </c>
      <c r="H335" s="70"/>
      <c r="I335" s="168"/>
      <c r="J335" s="75"/>
      <c r="K335" s="70">
        <f>май.23!K335+июн.23!H335-июн.23!G335</f>
        <v>-841.25</v>
      </c>
    </row>
    <row r="336" spans="1:11">
      <c r="A336" s="176">
        <v>336</v>
      </c>
      <c r="B336" s="117">
        <v>336</v>
      </c>
      <c r="C336" s="69">
        <v>48924</v>
      </c>
      <c r="D336" s="69">
        <v>49149</v>
      </c>
      <c r="E336" s="70">
        <f t="shared" si="10"/>
        <v>225</v>
      </c>
      <c r="F336" s="112">
        <v>4.71</v>
      </c>
      <c r="G336" s="17">
        <f t="shared" si="11"/>
        <v>1059.75</v>
      </c>
      <c r="H336" s="70"/>
      <c r="I336" s="168"/>
      <c r="J336" s="75"/>
      <c r="K336" s="17">
        <f>май.23!K336+июн.23!H336-июн.23!G336</f>
        <v>3364.6800000000003</v>
      </c>
    </row>
    <row r="337" spans="1:11">
      <c r="A337" s="176">
        <v>337</v>
      </c>
      <c r="B337" s="117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май.23!K337+июн.23!H337-июн.23!G337</f>
        <v>0</v>
      </c>
    </row>
    <row r="338" spans="1:11">
      <c r="A338" s="176">
        <v>338</v>
      </c>
      <c r="B338" s="117">
        <v>338</v>
      </c>
      <c r="C338" s="69">
        <v>19256</v>
      </c>
      <c r="D338" s="69">
        <v>19487</v>
      </c>
      <c r="E338" s="70">
        <f t="shared" si="10"/>
        <v>231</v>
      </c>
      <c r="F338" s="70">
        <v>6.73</v>
      </c>
      <c r="G338" s="17">
        <f t="shared" si="11"/>
        <v>1554.63</v>
      </c>
      <c r="H338" s="70"/>
      <c r="I338" s="168"/>
      <c r="J338" s="75"/>
      <c r="K338" s="17">
        <f>май.23!K338+июн.23!H338-июн.23!G338</f>
        <v>1285.0599999999986</v>
      </c>
    </row>
    <row r="339" spans="1:11">
      <c r="A339" s="176">
        <v>339</v>
      </c>
      <c r="B339" s="117">
        <v>339</v>
      </c>
      <c r="C339" s="69">
        <v>10049</v>
      </c>
      <c r="D339" s="69">
        <v>10185</v>
      </c>
      <c r="E339" s="70">
        <f t="shared" si="10"/>
        <v>136</v>
      </c>
      <c r="F339" s="70">
        <v>6.73</v>
      </c>
      <c r="G339" s="17">
        <f t="shared" si="11"/>
        <v>915.28000000000009</v>
      </c>
      <c r="H339" s="70">
        <v>1346</v>
      </c>
      <c r="I339" s="168">
        <v>810422.98242400005</v>
      </c>
      <c r="J339" s="75" t="s">
        <v>93</v>
      </c>
      <c r="K339" s="17">
        <f>май.23!K339+июн.23!H339-июн.23!G339</f>
        <v>1173.1799999999998</v>
      </c>
    </row>
    <row r="340" spans="1:11">
      <c r="A340" s="176">
        <v>340</v>
      </c>
      <c r="B340" s="130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май.23!K340+июн.23!H340-июн.23!G340</f>
        <v>0</v>
      </c>
    </row>
    <row r="341" spans="1:11">
      <c r="A341" s="176">
        <v>341</v>
      </c>
      <c r="B341" s="117">
        <v>341</v>
      </c>
      <c r="C341" s="69">
        <v>150187</v>
      </c>
      <c r="D341" s="69">
        <v>150405</v>
      </c>
      <c r="E341" s="70">
        <f t="shared" si="10"/>
        <v>218</v>
      </c>
      <c r="F341" s="112">
        <v>4.71</v>
      </c>
      <c r="G341" s="17">
        <f t="shared" si="11"/>
        <v>1026.78</v>
      </c>
      <c r="H341" s="70">
        <v>2750</v>
      </c>
      <c r="I341" s="168">
        <v>565481</v>
      </c>
      <c r="J341" s="75">
        <v>45078</v>
      </c>
      <c r="K341" s="17">
        <f>май.23!K341+июн.23!H341-июн.23!G341</f>
        <v>20503.210000000003</v>
      </c>
    </row>
    <row r="342" spans="1:11">
      <c r="A342" s="176">
        <v>342</v>
      </c>
      <c r="B342" s="117">
        <v>342</v>
      </c>
      <c r="C342" s="69">
        <v>57179</v>
      </c>
      <c r="D342" s="69">
        <v>57583</v>
      </c>
      <c r="E342" s="70">
        <f t="shared" si="10"/>
        <v>404</v>
      </c>
      <c r="F342" s="70">
        <v>6.73</v>
      </c>
      <c r="G342" s="17">
        <f t="shared" si="11"/>
        <v>2718.92</v>
      </c>
      <c r="H342" s="70"/>
      <c r="I342" s="168"/>
      <c r="J342" s="75"/>
      <c r="K342" s="17">
        <f>май.23!K342+июн.23!H342-июн.23!G342</f>
        <v>1910.1499999999987</v>
      </c>
    </row>
    <row r="343" spans="1:11">
      <c r="A343" s="176">
        <v>343</v>
      </c>
      <c r="B343" s="117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май.23!K343+июн.23!H343-июн.23!G343</f>
        <v>0</v>
      </c>
    </row>
    <row r="344" spans="1:11">
      <c r="A344" s="176">
        <v>344</v>
      </c>
      <c r="B344" s="117">
        <v>344</v>
      </c>
      <c r="C344" s="69">
        <v>8833</v>
      </c>
      <c r="D344" s="69">
        <v>9079</v>
      </c>
      <c r="E344" s="70">
        <f t="shared" si="10"/>
        <v>246</v>
      </c>
      <c r="F344" s="70">
        <v>6.73</v>
      </c>
      <c r="G344" s="17">
        <f t="shared" si="11"/>
        <v>1655.5800000000002</v>
      </c>
      <c r="H344" s="70"/>
      <c r="I344" s="168"/>
      <c r="J344" s="75"/>
      <c r="K344" s="17">
        <f>май.23!K344+июн.23!H344-июн.23!G344</f>
        <v>-404.19000000000028</v>
      </c>
    </row>
    <row r="345" spans="1:11">
      <c r="A345" s="176">
        <v>345</v>
      </c>
      <c r="B345" s="117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май.23!K345+июн.23!H345-июн.23!G345</f>
        <v>0</v>
      </c>
    </row>
    <row r="346" spans="1:11">
      <c r="A346" s="176">
        <v>346</v>
      </c>
      <c r="B346" s="117">
        <v>346</v>
      </c>
      <c r="C346" s="69">
        <v>27713</v>
      </c>
      <c r="D346" s="69">
        <v>27927</v>
      </c>
      <c r="E346" s="70">
        <f t="shared" si="10"/>
        <v>214</v>
      </c>
      <c r="F346" s="70">
        <v>6.73</v>
      </c>
      <c r="G346" s="17">
        <f t="shared" si="11"/>
        <v>1440.22</v>
      </c>
      <c r="H346" s="70">
        <v>2500</v>
      </c>
      <c r="I346" s="168">
        <v>211</v>
      </c>
      <c r="J346" s="75">
        <v>45098</v>
      </c>
      <c r="K346" s="17">
        <f>май.23!K346+июн.23!H346-июн.23!G346</f>
        <v>4973.8899999999994</v>
      </c>
    </row>
    <row r="347" spans="1:11">
      <c r="A347" s="176">
        <v>347</v>
      </c>
      <c r="B347" s="117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май.23!K347+июн.23!H347-июн.23!G347</f>
        <v>0</v>
      </c>
    </row>
    <row r="348" spans="1:11">
      <c r="A348" s="53">
        <v>348</v>
      </c>
      <c r="B348" s="53">
        <v>348</v>
      </c>
      <c r="C348" s="69">
        <v>19114</v>
      </c>
      <c r="D348" s="69">
        <v>19831</v>
      </c>
      <c r="E348" s="70">
        <f t="shared" si="10"/>
        <v>717</v>
      </c>
      <c r="F348" s="70">
        <v>6.73</v>
      </c>
      <c r="G348" s="17">
        <f t="shared" si="11"/>
        <v>4825.41</v>
      </c>
      <c r="H348" s="70">
        <v>3000</v>
      </c>
      <c r="I348" s="168">
        <v>734139</v>
      </c>
      <c r="J348" s="75">
        <v>45099</v>
      </c>
      <c r="K348" s="17">
        <f>май.23!K348+июн.23!H348-июн.23!G348</f>
        <v>-8836.869999999999</v>
      </c>
    </row>
    <row r="349" spans="1:11">
      <c r="A349" s="53">
        <v>349</v>
      </c>
      <c r="B349" s="53">
        <v>349</v>
      </c>
      <c r="C349" s="69">
        <v>92294</v>
      </c>
      <c r="D349" s="69">
        <v>93032</v>
      </c>
      <c r="E349" s="70">
        <f t="shared" si="10"/>
        <v>738</v>
      </c>
      <c r="F349" s="112">
        <v>4.71</v>
      </c>
      <c r="G349" s="28">
        <f t="shared" si="11"/>
        <v>3475.98</v>
      </c>
      <c r="H349" s="70">
        <v>4900</v>
      </c>
      <c r="I349" s="168">
        <v>735810</v>
      </c>
      <c r="J349" s="75">
        <v>45093</v>
      </c>
      <c r="K349" s="17">
        <f>май.23!K349+июн.23!H349-июн.23!G349</f>
        <v>6836.3899999999994</v>
      </c>
    </row>
    <row r="350" spans="1:11">
      <c r="A350" s="55">
        <v>350</v>
      </c>
      <c r="B350" s="55">
        <v>350</v>
      </c>
      <c r="C350" s="69">
        <v>15994</v>
      </c>
      <c r="D350" s="69">
        <v>16153</v>
      </c>
      <c r="E350" s="70">
        <f t="shared" si="10"/>
        <v>159</v>
      </c>
      <c r="F350" s="112">
        <v>4.71</v>
      </c>
      <c r="G350" s="17">
        <f t="shared" si="11"/>
        <v>748.89</v>
      </c>
      <c r="H350" s="70">
        <v>2000</v>
      </c>
      <c r="I350" s="168">
        <v>63955</v>
      </c>
      <c r="J350" s="75">
        <v>45103</v>
      </c>
      <c r="K350" s="17">
        <f>май.23!K350+июн.23!H350-июн.23!G350</f>
        <v>-594.04999999999984</v>
      </c>
    </row>
    <row r="351" spans="1:11">
      <c r="A351" s="53" t="s">
        <v>21</v>
      </c>
      <c r="B351" s="53" t="s">
        <v>21</v>
      </c>
      <c r="C351" s="69">
        <v>8992</v>
      </c>
      <c r="D351" s="69">
        <v>8992</v>
      </c>
      <c r="E351" s="70">
        <f t="shared" si="10"/>
        <v>0</v>
      </c>
      <c r="F351" s="70">
        <v>6.73</v>
      </c>
      <c r="G351" s="70">
        <f t="shared" si="11"/>
        <v>0</v>
      </c>
      <c r="H351" s="70"/>
      <c r="I351" s="168"/>
      <c r="J351" s="75"/>
      <c r="K351" s="70">
        <f>май.23!K351+июн.23!H351-июн.23!G351</f>
        <v>0</v>
      </c>
    </row>
    <row r="352" spans="1:11">
      <c r="A352" s="93"/>
      <c r="B352" s="154" t="s">
        <v>25</v>
      </c>
      <c r="C352" s="69">
        <v>32164</v>
      </c>
      <c r="D352" s="69">
        <v>32417</v>
      </c>
      <c r="E352" s="121">
        <f t="shared" si="10"/>
        <v>253</v>
      </c>
      <c r="F352" s="70">
        <v>6.73</v>
      </c>
      <c r="G352" s="134"/>
      <c r="H352" s="64"/>
      <c r="I352" s="2"/>
      <c r="J352" s="64"/>
      <c r="K352" s="134"/>
    </row>
    <row r="353" spans="1:11">
      <c r="A353" s="93"/>
      <c r="B353" s="154" t="s">
        <v>26</v>
      </c>
      <c r="C353" s="69">
        <v>30370</v>
      </c>
      <c r="D353" s="69">
        <v>30760</v>
      </c>
      <c r="E353" s="121">
        <f t="shared" si="10"/>
        <v>390</v>
      </c>
      <c r="F353" s="70">
        <v>6.73</v>
      </c>
      <c r="G353" s="134"/>
      <c r="H353" s="64"/>
      <c r="I353" s="64"/>
      <c r="J353" s="64"/>
      <c r="K353" s="134"/>
    </row>
    <row r="354" spans="1:11">
      <c r="A354" s="93"/>
      <c r="B354" s="154" t="s">
        <v>27</v>
      </c>
      <c r="C354" s="69">
        <v>13576</v>
      </c>
      <c r="D354" s="69">
        <v>13808</v>
      </c>
      <c r="E354" s="121">
        <f t="shared" si="10"/>
        <v>232</v>
      </c>
      <c r="F354" s="70">
        <v>6.73</v>
      </c>
      <c r="G354" s="134"/>
      <c r="H354" s="64"/>
      <c r="I354" s="64"/>
      <c r="J354" s="64"/>
      <c r="K354" s="134"/>
    </row>
    <row r="355" spans="1:11">
      <c r="A355" s="9"/>
      <c r="H355" s="64"/>
      <c r="I355" s="64"/>
      <c r="J355" s="64"/>
    </row>
    <row r="356" spans="1:11">
      <c r="H356" s="64"/>
      <c r="I356" s="64"/>
      <c r="J356" s="64"/>
    </row>
    <row r="357" spans="1:11">
      <c r="H357" s="64"/>
      <c r="I357" s="64"/>
      <c r="J357" s="64"/>
    </row>
    <row r="358" spans="1:11">
      <c r="H358" s="64"/>
      <c r="I358" s="64"/>
      <c r="J358" s="64"/>
    </row>
    <row r="359" spans="1:11">
      <c r="H359" s="64"/>
      <c r="I359" s="64"/>
      <c r="J359" s="64"/>
    </row>
    <row r="360" spans="1:11">
      <c r="H360" s="64"/>
      <c r="I360" s="64"/>
      <c r="J360" s="64"/>
    </row>
    <row r="361" spans="1:11">
      <c r="H361" s="64"/>
      <c r="I361" s="64"/>
      <c r="J361" s="64"/>
    </row>
    <row r="362" spans="1:11">
      <c r="H362" s="64"/>
      <c r="I362" s="64"/>
      <c r="J362" s="64"/>
    </row>
    <row r="363" spans="1:11">
      <c r="H363" s="64"/>
      <c r="I363" s="64"/>
      <c r="J363" s="64"/>
    </row>
    <row r="364" spans="1:11">
      <c r="H364" s="64"/>
      <c r="I364" s="64"/>
      <c r="J364" s="64"/>
    </row>
    <row r="365" spans="1:11">
      <c r="H365" s="64"/>
      <c r="I365" s="64"/>
      <c r="J365" s="64"/>
    </row>
    <row r="366" spans="1:11">
      <c r="H366" s="64"/>
      <c r="I366" s="64"/>
      <c r="J366" s="64"/>
    </row>
    <row r="367" spans="1:11">
      <c r="H367" s="64"/>
      <c r="I367" s="64"/>
      <c r="J367" s="64"/>
    </row>
    <row r="368" spans="1:11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K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7" priority="1" operator="lessThan">
      <formula>-0.1</formula>
    </cfRule>
  </conditionalFormatting>
  <pageMargins left="0.25" right="0.25" top="0.75" bottom="0.75" header="0.3" footer="0.3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9"/>
  <sheetViews>
    <sheetView topLeftCell="A247" workbookViewId="0">
      <selection activeCell="D282" sqref="D282"/>
    </sheetView>
  </sheetViews>
  <sheetFormatPr defaultRowHeight="15"/>
  <cols>
    <col min="1" max="1" width="19.7109375" style="64" customWidth="1"/>
    <col min="3" max="4" width="11.85546875" customWidth="1"/>
    <col min="5" max="5" width="12.85546875" customWidth="1"/>
    <col min="7" max="7" width="11" customWidth="1"/>
    <col min="8" max="8" width="13.140625" bestFit="1" customWidth="1"/>
    <col min="9" max="9" width="19.85546875" customWidth="1"/>
    <col min="10" max="10" width="11.28515625" bestFit="1" customWidth="1"/>
    <col min="11" max="11" width="12.7109375" customWidth="1"/>
    <col min="12" max="12" width="20.85546875" customWidth="1"/>
  </cols>
  <sheetData>
    <row r="1" spans="1:12">
      <c r="A1" s="187" t="s">
        <v>62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1"/>
    </row>
    <row r="2" spans="1: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1"/>
    </row>
    <row r="3" spans="1:12">
      <c r="A3" s="189" t="s">
        <v>63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/>
    </row>
    <row r="4" spans="1:12">
      <c r="A4" s="94">
        <v>2</v>
      </c>
      <c r="B4" s="13">
        <v>3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12</v>
      </c>
      <c r="L4" s="11"/>
    </row>
    <row r="5" spans="1:12">
      <c r="A5" s="192" t="s">
        <v>3</v>
      </c>
      <c r="B5" s="187" t="s">
        <v>14</v>
      </c>
      <c r="C5" s="187" t="s">
        <v>15</v>
      </c>
      <c r="D5" s="187"/>
      <c r="E5" s="187"/>
      <c r="F5" s="187"/>
      <c r="G5" s="187"/>
      <c r="H5" s="191" t="s">
        <v>5</v>
      </c>
      <c r="I5" s="196" t="s">
        <v>12</v>
      </c>
      <c r="J5" s="196" t="s">
        <v>13</v>
      </c>
      <c r="K5" s="191" t="s">
        <v>16</v>
      </c>
      <c r="L5" s="11"/>
    </row>
    <row r="6" spans="1:12" ht="30">
      <c r="A6" s="193"/>
      <c r="B6" s="187"/>
      <c r="C6" s="12" t="s">
        <v>17</v>
      </c>
      <c r="D6" s="12" t="s">
        <v>18</v>
      </c>
      <c r="E6" s="13" t="s">
        <v>19</v>
      </c>
      <c r="F6" s="12" t="s">
        <v>11</v>
      </c>
      <c r="G6" s="12" t="s">
        <v>20</v>
      </c>
      <c r="H6" s="191"/>
      <c r="I6" s="195"/>
      <c r="J6" s="195"/>
      <c r="K6" s="191"/>
      <c r="L6" s="11"/>
    </row>
    <row r="7" spans="1:12">
      <c r="A7" s="44"/>
      <c r="B7" s="15">
        <v>0</v>
      </c>
      <c r="C7" s="69">
        <v>90903</v>
      </c>
      <c r="D7" s="69">
        <v>91224</v>
      </c>
      <c r="E7" s="70">
        <f t="shared" ref="E7:E71" si="0">D7-C7</f>
        <v>321</v>
      </c>
      <c r="F7" s="70">
        <v>6.73</v>
      </c>
      <c r="G7" s="17">
        <f t="shared" ref="G7:G71" si="1">F7*E7</f>
        <v>2160.33</v>
      </c>
      <c r="H7" s="70">
        <v>2160.33</v>
      </c>
      <c r="I7" s="137"/>
      <c r="J7" s="75"/>
      <c r="K7" s="17">
        <f>июн.23!K7+июл.23!H7-июл.23!G7</f>
        <v>0</v>
      </c>
      <c r="L7" s="11"/>
    </row>
    <row r="8" spans="1:12">
      <c r="A8" s="19"/>
      <c r="B8" s="130">
        <v>1</v>
      </c>
      <c r="C8" s="69">
        <v>70546</v>
      </c>
      <c r="D8" s="69">
        <v>70972</v>
      </c>
      <c r="E8" s="70">
        <f t="shared" si="0"/>
        <v>426</v>
      </c>
      <c r="F8" s="112">
        <v>4.71</v>
      </c>
      <c r="G8" s="70">
        <f t="shared" si="1"/>
        <v>2006.46</v>
      </c>
      <c r="H8" s="70"/>
      <c r="I8" s="168"/>
      <c r="J8" s="75"/>
      <c r="K8" s="17">
        <f>июн.23!K8+июл.23!H8-июл.23!G8</f>
        <v>10704.670000000002</v>
      </c>
      <c r="L8" s="11"/>
    </row>
    <row r="9" spans="1:12" s="64" customFormat="1">
      <c r="A9" s="19"/>
      <c r="B9" s="117">
        <v>2</v>
      </c>
      <c r="C9" s="69">
        <v>537</v>
      </c>
      <c r="D9" s="69">
        <v>579</v>
      </c>
      <c r="E9" s="70">
        <f t="shared" si="0"/>
        <v>42</v>
      </c>
      <c r="F9" s="70">
        <v>6.73</v>
      </c>
      <c r="G9" s="70">
        <f t="shared" si="1"/>
        <v>282.66000000000003</v>
      </c>
      <c r="H9" s="70">
        <v>477.83</v>
      </c>
      <c r="I9" s="168">
        <v>132876</v>
      </c>
      <c r="J9" s="75">
        <v>45117</v>
      </c>
      <c r="K9" s="70">
        <f>июн.23!K9+июл.23!H9-июл.23!G9</f>
        <v>-367.96000000000015</v>
      </c>
      <c r="L9" s="67"/>
    </row>
    <row r="10" spans="1:12">
      <c r="A10" s="140"/>
      <c r="B10" s="117">
        <v>3</v>
      </c>
      <c r="C10" s="69">
        <v>14799</v>
      </c>
      <c r="D10" s="69">
        <v>14840</v>
      </c>
      <c r="E10" s="70">
        <f t="shared" si="0"/>
        <v>41</v>
      </c>
      <c r="F10" s="70">
        <v>6.73</v>
      </c>
      <c r="G10" s="70">
        <f t="shared" si="1"/>
        <v>275.93</v>
      </c>
      <c r="H10" s="70">
        <v>330</v>
      </c>
      <c r="I10" s="168">
        <v>816854</v>
      </c>
      <c r="J10" s="75">
        <v>45133</v>
      </c>
      <c r="K10" s="70">
        <f>июн.23!K10+июл.23!H10-июл.23!G10</f>
        <v>3829.73</v>
      </c>
      <c r="L10" s="11"/>
    </row>
    <row r="11" spans="1:12">
      <c r="A11" s="138"/>
      <c r="B11" s="117">
        <v>4</v>
      </c>
      <c r="C11" s="69">
        <v>53329</v>
      </c>
      <c r="D11" s="69">
        <v>53590</v>
      </c>
      <c r="E11" s="70">
        <f t="shared" si="0"/>
        <v>261</v>
      </c>
      <c r="F11" s="112">
        <v>4.71</v>
      </c>
      <c r="G11" s="70">
        <f t="shared" si="1"/>
        <v>1229.31</v>
      </c>
      <c r="H11" s="70"/>
      <c r="I11" s="168"/>
      <c r="J11" s="75"/>
      <c r="K11" s="70">
        <f>июн.23!K11+июл.23!H11-июл.23!G11</f>
        <v>6256.8899999999994</v>
      </c>
      <c r="L11" s="11"/>
    </row>
    <row r="12" spans="1:12">
      <c r="A12" s="138"/>
      <c r="B12" s="117">
        <v>5</v>
      </c>
      <c r="C12" s="69">
        <v>60166</v>
      </c>
      <c r="D12" s="69">
        <v>60330</v>
      </c>
      <c r="E12" s="70">
        <f t="shared" si="0"/>
        <v>164</v>
      </c>
      <c r="F12" s="70">
        <v>6.73</v>
      </c>
      <c r="G12" s="70">
        <f t="shared" si="1"/>
        <v>1103.72</v>
      </c>
      <c r="H12" s="70"/>
      <c r="I12" s="168"/>
      <c r="J12" s="75"/>
      <c r="K12" s="70">
        <f>июн.23!K12+июл.23!H12-июл.23!G12</f>
        <v>26349.999999999996</v>
      </c>
      <c r="L12" s="11"/>
    </row>
    <row r="13" spans="1:12">
      <c r="A13" s="138"/>
      <c r="B13" s="117">
        <v>6</v>
      </c>
      <c r="C13" s="69"/>
      <c r="D13" s="69"/>
      <c r="E13" s="70">
        <f t="shared" si="0"/>
        <v>0</v>
      </c>
      <c r="F13" s="70">
        <v>6.73</v>
      </c>
      <c r="G13" s="70">
        <f t="shared" si="1"/>
        <v>0</v>
      </c>
      <c r="H13" s="70"/>
      <c r="I13" s="168"/>
      <c r="J13" s="75"/>
      <c r="K13" s="17">
        <f>июн.23!K13+июл.23!H13-июл.23!G13</f>
        <v>0</v>
      </c>
      <c r="L13" s="11"/>
    </row>
    <row r="14" spans="1:12">
      <c r="A14" s="138"/>
      <c r="B14" s="117">
        <v>7</v>
      </c>
      <c r="C14" s="69">
        <v>6640</v>
      </c>
      <c r="D14" s="69">
        <v>6665</v>
      </c>
      <c r="E14" s="70">
        <f t="shared" si="0"/>
        <v>25</v>
      </c>
      <c r="F14" s="70">
        <v>6.73</v>
      </c>
      <c r="G14" s="70">
        <f t="shared" si="1"/>
        <v>168.25</v>
      </c>
      <c r="H14" s="70"/>
      <c r="I14" s="168"/>
      <c r="J14" s="75"/>
      <c r="K14" s="17">
        <f>июн.23!K14+июл.23!H14-июл.23!G14</f>
        <v>-4549.4799999999996</v>
      </c>
      <c r="L14" s="11"/>
    </row>
    <row r="15" spans="1:12">
      <c r="A15" s="138"/>
      <c r="B15" s="117">
        <v>8</v>
      </c>
      <c r="C15" s="69">
        <v>32339</v>
      </c>
      <c r="D15" s="69">
        <v>32519</v>
      </c>
      <c r="E15" s="70">
        <f t="shared" si="0"/>
        <v>180</v>
      </c>
      <c r="F15" s="70">
        <v>6.73</v>
      </c>
      <c r="G15" s="70">
        <f t="shared" si="1"/>
        <v>1211.4000000000001</v>
      </c>
      <c r="H15" s="70">
        <v>12500</v>
      </c>
      <c r="I15" s="168">
        <v>843282</v>
      </c>
      <c r="J15" s="75">
        <v>45120</v>
      </c>
      <c r="K15" s="17">
        <f>июн.23!K15+июл.23!H15-июл.23!G15</f>
        <v>12906.839999999998</v>
      </c>
      <c r="L15" s="11"/>
    </row>
    <row r="16" spans="1:12">
      <c r="A16" s="140"/>
      <c r="B16" s="117">
        <v>9</v>
      </c>
      <c r="C16" s="69"/>
      <c r="D16" s="69"/>
      <c r="E16" s="70">
        <f t="shared" si="0"/>
        <v>0</v>
      </c>
      <c r="F16" s="70">
        <v>6.73</v>
      </c>
      <c r="G16" s="17">
        <f t="shared" si="1"/>
        <v>0</v>
      </c>
      <c r="H16" s="70"/>
      <c r="I16" s="168"/>
      <c r="J16" s="75"/>
      <c r="K16" s="17">
        <f>июн.23!K16+июл.23!H16-июл.23!G16</f>
        <v>0</v>
      </c>
      <c r="L16" s="11"/>
    </row>
    <row r="17" spans="1:12">
      <c r="A17" s="138"/>
      <c r="B17" s="117">
        <v>10</v>
      </c>
      <c r="C17" s="69"/>
      <c r="D17" s="69"/>
      <c r="E17" s="70">
        <f t="shared" si="0"/>
        <v>0</v>
      </c>
      <c r="F17" s="70">
        <v>6.73</v>
      </c>
      <c r="G17" s="17">
        <f t="shared" si="1"/>
        <v>0</v>
      </c>
      <c r="H17" s="70"/>
      <c r="I17" s="168"/>
      <c r="J17" s="75"/>
      <c r="K17" s="17">
        <f>июн.23!K17+июл.23!H17-июл.23!G17</f>
        <v>0</v>
      </c>
      <c r="L17" s="11"/>
    </row>
    <row r="18" spans="1:12">
      <c r="A18" s="138"/>
      <c r="B18" s="117">
        <v>11</v>
      </c>
      <c r="C18" s="69">
        <v>28345</v>
      </c>
      <c r="D18" s="69">
        <v>28451</v>
      </c>
      <c r="E18" s="70">
        <f t="shared" si="0"/>
        <v>106</v>
      </c>
      <c r="F18" s="70">
        <v>6.73</v>
      </c>
      <c r="G18" s="17">
        <f t="shared" si="1"/>
        <v>713.38</v>
      </c>
      <c r="H18" s="70">
        <v>1648.85</v>
      </c>
      <c r="I18" s="168">
        <v>131034</v>
      </c>
      <c r="J18" s="75">
        <v>45126</v>
      </c>
      <c r="K18" s="17">
        <f>июн.23!K18+июл.23!H18-июл.23!G18</f>
        <v>8837.529999999997</v>
      </c>
      <c r="L18" s="11"/>
    </row>
    <row r="19" spans="1:12">
      <c r="A19" s="22"/>
      <c r="B19" s="117">
        <v>12</v>
      </c>
      <c r="C19" s="69">
        <v>43497</v>
      </c>
      <c r="D19" s="69">
        <v>43662</v>
      </c>
      <c r="E19" s="70">
        <f t="shared" si="0"/>
        <v>165</v>
      </c>
      <c r="F19" s="112">
        <v>4.71</v>
      </c>
      <c r="G19" s="17">
        <f t="shared" si="1"/>
        <v>777.15</v>
      </c>
      <c r="H19" s="70">
        <v>1102.1400000000001</v>
      </c>
      <c r="I19" s="168">
        <v>716611</v>
      </c>
      <c r="J19" s="75">
        <v>45114</v>
      </c>
      <c r="K19" s="17">
        <f>июн.23!K19+июл.23!H19-июл.23!G19</f>
        <v>7121.52</v>
      </c>
      <c r="L19" s="11"/>
    </row>
    <row r="20" spans="1:12">
      <c r="A20" s="22"/>
      <c r="B20" s="117">
        <v>13</v>
      </c>
      <c r="C20" s="69">
        <v>51285</v>
      </c>
      <c r="D20" s="69">
        <v>51389</v>
      </c>
      <c r="E20" s="70">
        <f t="shared" si="0"/>
        <v>104</v>
      </c>
      <c r="F20" s="112">
        <v>4.71</v>
      </c>
      <c r="G20" s="17">
        <f t="shared" si="1"/>
        <v>489.84</v>
      </c>
      <c r="H20" s="70">
        <v>5000</v>
      </c>
      <c r="I20" s="168">
        <v>291113</v>
      </c>
      <c r="J20" s="75">
        <v>45113</v>
      </c>
      <c r="K20" s="17">
        <f>июн.23!K20+июл.23!H20-июл.23!G20</f>
        <v>687.52000000000112</v>
      </c>
      <c r="L20" s="11"/>
    </row>
    <row r="21" spans="1:12" s="64" customFormat="1">
      <c r="A21" s="22"/>
      <c r="B21" s="151">
        <v>14</v>
      </c>
      <c r="C21" s="69">
        <v>110023</v>
      </c>
      <c r="D21" s="69">
        <v>110322</v>
      </c>
      <c r="E21" s="70">
        <f t="shared" si="0"/>
        <v>299</v>
      </c>
      <c r="F21" s="69">
        <v>6.73</v>
      </c>
      <c r="G21" s="70">
        <f t="shared" si="1"/>
        <v>2012.2700000000002</v>
      </c>
      <c r="H21" s="70">
        <v>9000</v>
      </c>
      <c r="I21" s="168">
        <v>12357</v>
      </c>
      <c r="J21" s="75">
        <v>45117</v>
      </c>
      <c r="K21" s="70">
        <f>июн.23!K21+июл.23!H21-июл.23!G21</f>
        <v>11754.959999999995</v>
      </c>
      <c r="L21" s="67"/>
    </row>
    <row r="22" spans="1:12">
      <c r="A22" s="138"/>
      <c r="B22" s="117">
        <v>15</v>
      </c>
      <c r="C22" s="69"/>
      <c r="D22" s="69"/>
      <c r="E22" s="70">
        <f t="shared" si="0"/>
        <v>0</v>
      </c>
      <c r="F22" s="69">
        <v>6.73</v>
      </c>
      <c r="G22" s="17">
        <f t="shared" si="1"/>
        <v>0</v>
      </c>
      <c r="H22" s="70"/>
      <c r="I22" s="168"/>
      <c r="J22" s="75"/>
      <c r="K22" s="17">
        <f>июн.23!K22+июл.23!H22-июл.23!G22</f>
        <v>0</v>
      </c>
      <c r="L22" s="11"/>
    </row>
    <row r="23" spans="1:12">
      <c r="A23" s="23"/>
      <c r="B23" s="117">
        <v>16</v>
      </c>
      <c r="C23" s="69"/>
      <c r="D23" s="69"/>
      <c r="E23" s="70">
        <f t="shared" si="0"/>
        <v>0</v>
      </c>
      <c r="F23" s="69">
        <v>6.73</v>
      </c>
      <c r="G23" s="17">
        <f t="shared" si="1"/>
        <v>0</v>
      </c>
      <c r="H23" s="70"/>
      <c r="I23" s="168"/>
      <c r="J23" s="75"/>
      <c r="K23" s="17">
        <f>июн.23!K23+июл.23!H23-июл.23!G23</f>
        <v>0</v>
      </c>
      <c r="L23" s="11"/>
    </row>
    <row r="24" spans="1:12">
      <c r="A24" s="77"/>
      <c r="B24" s="117">
        <v>17</v>
      </c>
      <c r="C24" s="69">
        <v>116992</v>
      </c>
      <c r="D24" s="69">
        <v>117521</v>
      </c>
      <c r="E24" s="70">
        <f t="shared" si="0"/>
        <v>529</v>
      </c>
      <c r="F24" s="112">
        <v>4.71</v>
      </c>
      <c r="G24" s="70">
        <f t="shared" si="1"/>
        <v>2491.59</v>
      </c>
      <c r="H24" s="70">
        <v>4841.88</v>
      </c>
      <c r="I24" s="168">
        <v>268046</v>
      </c>
      <c r="J24" s="75">
        <v>45118</v>
      </c>
      <c r="K24" s="17">
        <f>июн.23!K24+июл.23!H24-июл.23!G24</f>
        <v>15486.48</v>
      </c>
      <c r="L24" s="11"/>
    </row>
    <row r="25" spans="1:12">
      <c r="A25" s="138"/>
      <c r="B25" s="117">
        <v>18</v>
      </c>
      <c r="C25" s="69">
        <v>13294</v>
      </c>
      <c r="D25" s="69">
        <v>13594</v>
      </c>
      <c r="E25" s="70">
        <f t="shared" si="0"/>
        <v>300</v>
      </c>
      <c r="F25" s="70">
        <v>6.73</v>
      </c>
      <c r="G25" s="17">
        <f t="shared" si="1"/>
        <v>2019.0000000000002</v>
      </c>
      <c r="H25" s="70">
        <v>2000</v>
      </c>
      <c r="I25" s="168">
        <v>74412</v>
      </c>
      <c r="J25" s="75">
        <v>45111</v>
      </c>
      <c r="K25" s="17">
        <f>июн.23!K25+июл.23!H25-июл.23!G25</f>
        <v>-2574.3900000000031</v>
      </c>
      <c r="L25" s="11"/>
    </row>
    <row r="26" spans="1:12">
      <c r="A26" s="138"/>
      <c r="B26" s="117">
        <v>19</v>
      </c>
      <c r="C26" s="69">
        <v>5372</v>
      </c>
      <c r="D26" s="69">
        <v>5571</v>
      </c>
      <c r="E26" s="70">
        <f t="shared" si="0"/>
        <v>199</v>
      </c>
      <c r="F26" s="70">
        <v>6.73</v>
      </c>
      <c r="G26" s="17">
        <f t="shared" si="1"/>
        <v>1339.27</v>
      </c>
      <c r="H26" s="70"/>
      <c r="I26" s="168"/>
      <c r="J26" s="75"/>
      <c r="K26" s="17">
        <f>июн.23!K26+июл.23!H26-июл.23!G26</f>
        <v>-3038</v>
      </c>
      <c r="L26" s="11"/>
    </row>
    <row r="27" spans="1:12">
      <c r="A27" s="22"/>
      <c r="B27" s="117">
        <v>20</v>
      </c>
      <c r="C27" s="69">
        <v>7922</v>
      </c>
      <c r="D27" s="69">
        <v>7995</v>
      </c>
      <c r="E27" s="70">
        <f t="shared" si="0"/>
        <v>73</v>
      </c>
      <c r="F27" s="112">
        <v>4.71</v>
      </c>
      <c r="G27" s="17">
        <f t="shared" si="1"/>
        <v>343.83</v>
      </c>
      <c r="H27" s="70"/>
      <c r="I27" s="168"/>
      <c r="J27" s="75"/>
      <c r="K27" s="17">
        <f>июн.23!K27+июл.23!H27-июл.23!G27</f>
        <v>-1022.0699999999999</v>
      </c>
      <c r="L27" s="11"/>
    </row>
    <row r="28" spans="1:12">
      <c r="A28" s="138"/>
      <c r="B28" s="117">
        <v>21</v>
      </c>
      <c r="C28" s="69">
        <v>1067</v>
      </c>
      <c r="D28" s="69">
        <v>1068</v>
      </c>
      <c r="E28" s="70">
        <f t="shared" si="0"/>
        <v>1</v>
      </c>
      <c r="F28" s="70">
        <v>6.73</v>
      </c>
      <c r="G28" s="17">
        <f t="shared" si="1"/>
        <v>6.73</v>
      </c>
      <c r="H28" s="70"/>
      <c r="I28" s="168"/>
      <c r="J28" s="75"/>
      <c r="K28" s="17">
        <f>июн.23!K28+июл.23!H28-июл.23!G28</f>
        <v>-74.030000000000015</v>
      </c>
      <c r="L28" s="11"/>
    </row>
    <row r="29" spans="1:12">
      <c r="A29" s="138"/>
      <c r="B29" s="117">
        <v>22</v>
      </c>
      <c r="C29" s="69">
        <v>14827</v>
      </c>
      <c r="D29" s="69">
        <v>14857</v>
      </c>
      <c r="E29" s="70">
        <f t="shared" si="0"/>
        <v>30</v>
      </c>
      <c r="F29" s="141">
        <v>4.71</v>
      </c>
      <c r="G29" s="17">
        <f t="shared" si="1"/>
        <v>141.30000000000001</v>
      </c>
      <c r="H29" s="70"/>
      <c r="I29" s="168"/>
      <c r="J29" s="75"/>
      <c r="K29" s="17">
        <f>июн.23!K29+июл.23!H29-июл.23!G29</f>
        <v>-7317.8800000000037</v>
      </c>
      <c r="L29" s="11"/>
    </row>
    <row r="30" spans="1:12">
      <c r="A30" s="138"/>
      <c r="B30" s="117">
        <v>23</v>
      </c>
      <c r="C30" s="69"/>
      <c r="D30" s="69"/>
      <c r="E30" s="70">
        <f t="shared" si="0"/>
        <v>0</v>
      </c>
      <c r="F30" s="70">
        <v>6.73</v>
      </c>
      <c r="G30" s="17">
        <f t="shared" si="1"/>
        <v>0</v>
      </c>
      <c r="H30" s="70"/>
      <c r="I30" s="168"/>
      <c r="J30" s="75"/>
      <c r="K30" s="17">
        <f>июн.23!K30+июл.23!H30-июл.23!G30</f>
        <v>0</v>
      </c>
      <c r="L30" s="11"/>
    </row>
    <row r="31" spans="1:12">
      <c r="A31" s="138"/>
      <c r="B31" s="117">
        <v>24</v>
      </c>
      <c r="C31" s="69"/>
      <c r="D31" s="69"/>
      <c r="E31" s="70">
        <f t="shared" si="0"/>
        <v>0</v>
      </c>
      <c r="F31" s="70">
        <v>6.73</v>
      </c>
      <c r="G31" s="17">
        <f t="shared" si="1"/>
        <v>0</v>
      </c>
      <c r="H31" s="70"/>
      <c r="I31" s="168"/>
      <c r="J31" s="75"/>
      <c r="K31" s="17">
        <f>июн.23!K31+июл.23!H31-июл.23!G31</f>
        <v>0</v>
      </c>
      <c r="L31" s="11"/>
    </row>
    <row r="32" spans="1:12">
      <c r="A32" s="22"/>
      <c r="B32" s="117">
        <v>25</v>
      </c>
      <c r="C32" s="69">
        <v>21666</v>
      </c>
      <c r="D32" s="69">
        <v>21751</v>
      </c>
      <c r="E32" s="70">
        <f t="shared" si="0"/>
        <v>85</v>
      </c>
      <c r="F32" s="70">
        <v>6.73</v>
      </c>
      <c r="G32" s="17">
        <f t="shared" si="1"/>
        <v>572.05000000000007</v>
      </c>
      <c r="H32" s="70">
        <v>1000</v>
      </c>
      <c r="I32" s="168">
        <v>207884</v>
      </c>
      <c r="J32" s="75">
        <v>45117</v>
      </c>
      <c r="K32" s="17">
        <f>июн.23!K32+июл.23!H32-июл.23!G32</f>
        <v>4285.6899999999996</v>
      </c>
      <c r="L32" s="11"/>
    </row>
    <row r="33" spans="1:12">
      <c r="A33" s="138"/>
      <c r="B33" s="117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7">
        <f t="shared" si="1"/>
        <v>0</v>
      </c>
      <c r="H33" s="70"/>
      <c r="I33" s="168"/>
      <c r="J33" s="75"/>
      <c r="K33" s="17">
        <f>июн.23!K33+июл.23!H33-июл.23!G33</f>
        <v>0</v>
      </c>
      <c r="L33" s="11"/>
    </row>
    <row r="34" spans="1:12">
      <c r="A34" s="138"/>
      <c r="B34" s="117">
        <v>27</v>
      </c>
      <c r="C34" s="69"/>
      <c r="D34" s="69"/>
      <c r="E34" s="70">
        <f t="shared" si="0"/>
        <v>0</v>
      </c>
      <c r="F34" s="70">
        <v>6.73</v>
      </c>
      <c r="G34" s="17">
        <f t="shared" si="1"/>
        <v>0</v>
      </c>
      <c r="H34" s="70"/>
      <c r="I34" s="168"/>
      <c r="J34" s="75"/>
      <c r="K34" s="17">
        <f>июн.23!K34+июл.23!H34-июл.23!G34</f>
        <v>0</v>
      </c>
      <c r="L34" s="11"/>
    </row>
    <row r="35" spans="1:12">
      <c r="A35" s="138"/>
      <c r="B35" s="117">
        <v>28</v>
      </c>
      <c r="C35" s="69"/>
      <c r="D35" s="69"/>
      <c r="E35" s="70">
        <f t="shared" si="0"/>
        <v>0</v>
      </c>
      <c r="F35" s="70">
        <v>6.73</v>
      </c>
      <c r="G35" s="17">
        <f t="shared" si="1"/>
        <v>0</v>
      </c>
      <c r="H35" s="70"/>
      <c r="I35" s="168"/>
      <c r="J35" s="75"/>
      <c r="K35" s="17">
        <f>июн.23!K35+июл.23!H35-июл.23!G35</f>
        <v>0</v>
      </c>
      <c r="L35" s="11"/>
    </row>
    <row r="36" spans="1:12">
      <c r="A36" s="138"/>
      <c r="B36" s="117">
        <v>29</v>
      </c>
      <c r="C36" s="69"/>
      <c r="D36" s="69"/>
      <c r="E36" s="70">
        <f t="shared" si="0"/>
        <v>0</v>
      </c>
      <c r="F36" s="70">
        <v>6.73</v>
      </c>
      <c r="G36" s="17">
        <f t="shared" si="1"/>
        <v>0</v>
      </c>
      <c r="H36" s="70"/>
      <c r="I36" s="168"/>
      <c r="J36" s="75"/>
      <c r="K36" s="17">
        <f>июн.23!K36+июл.23!H36-июл.23!G36</f>
        <v>0</v>
      </c>
      <c r="L36" s="11"/>
    </row>
    <row r="37" spans="1:12">
      <c r="A37" s="138"/>
      <c r="B37" s="130">
        <v>30</v>
      </c>
      <c r="C37" s="69"/>
      <c r="D37" s="69"/>
      <c r="E37" s="70">
        <f t="shared" si="0"/>
        <v>0</v>
      </c>
      <c r="F37" s="70">
        <v>6.73</v>
      </c>
      <c r="G37" s="17">
        <f t="shared" si="1"/>
        <v>0</v>
      </c>
      <c r="H37" s="70"/>
      <c r="I37" s="168"/>
      <c r="J37" s="75"/>
      <c r="K37" s="17">
        <f>июн.23!K37+июл.23!H37-июл.23!G37</f>
        <v>0</v>
      </c>
      <c r="L37" s="11"/>
    </row>
    <row r="38" spans="1:12">
      <c r="A38" s="138"/>
      <c r="B38" s="117">
        <v>32</v>
      </c>
      <c r="C38" s="69"/>
      <c r="D38" s="69"/>
      <c r="E38" s="70">
        <f t="shared" si="0"/>
        <v>0</v>
      </c>
      <c r="F38" s="70">
        <v>6.73</v>
      </c>
      <c r="G38" s="17">
        <f t="shared" si="1"/>
        <v>0</v>
      </c>
      <c r="H38" s="70"/>
      <c r="I38" s="168"/>
      <c r="J38" s="75"/>
      <c r="K38" s="17">
        <f>июн.23!K38+июл.23!H38-июл.23!G38</f>
        <v>0</v>
      </c>
      <c r="L38" s="11"/>
    </row>
    <row r="39" spans="1:12">
      <c r="A39" s="138"/>
      <c r="B39" s="117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7">
        <f t="shared" si="1"/>
        <v>0</v>
      </c>
      <c r="H39" s="70"/>
      <c r="I39" s="168"/>
      <c r="J39" s="75"/>
      <c r="K39" s="17">
        <f>июн.23!K39+июл.23!H39-июл.23!G39</f>
        <v>0</v>
      </c>
      <c r="L39" s="11"/>
    </row>
    <row r="40" spans="1:12">
      <c r="A40" s="138"/>
      <c r="B40" s="117">
        <v>35</v>
      </c>
      <c r="C40" s="69"/>
      <c r="D40" s="69"/>
      <c r="E40" s="70">
        <f t="shared" si="0"/>
        <v>0</v>
      </c>
      <c r="F40" s="70">
        <v>6.73</v>
      </c>
      <c r="G40" s="17">
        <f t="shared" si="1"/>
        <v>0</v>
      </c>
      <c r="H40" s="70"/>
      <c r="I40" s="168"/>
      <c r="J40" s="75"/>
      <c r="K40" s="17">
        <f>июн.23!K40+июл.23!H40-июл.23!G40</f>
        <v>0</v>
      </c>
      <c r="L40" s="11"/>
    </row>
    <row r="41" spans="1:12">
      <c r="A41" s="138"/>
      <c r="B41" s="117">
        <v>36</v>
      </c>
      <c r="C41" s="69">
        <v>19285</v>
      </c>
      <c r="D41" s="69">
        <v>19420</v>
      </c>
      <c r="E41" s="70">
        <f t="shared" si="0"/>
        <v>135</v>
      </c>
      <c r="F41" s="70">
        <v>6.73</v>
      </c>
      <c r="G41" s="17">
        <f t="shared" si="1"/>
        <v>908.55000000000007</v>
      </c>
      <c r="H41" s="70"/>
      <c r="I41" s="168"/>
      <c r="J41" s="75"/>
      <c r="K41" s="17">
        <f>июн.23!K41+июл.23!H41-июл.23!G41</f>
        <v>-3773.6000000000004</v>
      </c>
      <c r="L41" s="11"/>
    </row>
    <row r="42" spans="1:12">
      <c r="A42" s="138"/>
      <c r="B42" s="117">
        <v>37</v>
      </c>
      <c r="C42" s="69">
        <v>85359</v>
      </c>
      <c r="D42" s="69">
        <v>85691</v>
      </c>
      <c r="E42" s="70">
        <f t="shared" si="0"/>
        <v>332</v>
      </c>
      <c r="F42" s="70">
        <v>6.73</v>
      </c>
      <c r="G42" s="17">
        <f t="shared" si="1"/>
        <v>2234.36</v>
      </c>
      <c r="H42" s="70"/>
      <c r="I42" s="168"/>
      <c r="J42" s="75"/>
      <c r="K42" s="17">
        <f>июн.23!K42+июл.23!H42-июл.23!G42</f>
        <v>-28826.270000000004</v>
      </c>
      <c r="L42" s="11"/>
    </row>
    <row r="43" spans="1:12">
      <c r="A43" s="138"/>
      <c r="B43" s="117">
        <v>38</v>
      </c>
      <c r="C43" s="69">
        <v>1022</v>
      </c>
      <c r="D43" s="69">
        <v>1032</v>
      </c>
      <c r="E43" s="70">
        <f t="shared" si="0"/>
        <v>10</v>
      </c>
      <c r="F43" s="70">
        <v>6.73</v>
      </c>
      <c r="G43" s="17">
        <f t="shared" si="1"/>
        <v>67.300000000000011</v>
      </c>
      <c r="H43" s="70"/>
      <c r="I43" s="168"/>
      <c r="J43" s="75"/>
      <c r="K43" s="17">
        <f>июн.23!K43+июл.23!H43-июл.23!G43</f>
        <v>-188.44000000000003</v>
      </c>
      <c r="L43" s="11"/>
    </row>
    <row r="44" spans="1:12">
      <c r="A44" s="138"/>
      <c r="B44" s="117">
        <v>39</v>
      </c>
      <c r="C44" s="69">
        <v>6924</v>
      </c>
      <c r="D44" s="69">
        <v>7124</v>
      </c>
      <c r="E44" s="70">
        <f t="shared" si="0"/>
        <v>200</v>
      </c>
      <c r="F44" s="141">
        <v>4.71</v>
      </c>
      <c r="G44" s="17">
        <f t="shared" si="1"/>
        <v>942</v>
      </c>
      <c r="H44" s="70">
        <v>2675.28</v>
      </c>
      <c r="I44" s="168">
        <v>421823</v>
      </c>
      <c r="J44" s="75">
        <v>45117</v>
      </c>
      <c r="K44" s="17">
        <f>июн.23!K44+июл.23!H44-июл.23!G44</f>
        <v>-1243.4399999999991</v>
      </c>
      <c r="L44" s="11"/>
    </row>
    <row r="45" spans="1:12">
      <c r="A45" s="138"/>
      <c r="B45" s="117">
        <v>40</v>
      </c>
      <c r="C45" s="69">
        <v>3618</v>
      </c>
      <c r="D45" s="69">
        <v>4056</v>
      </c>
      <c r="E45" s="70">
        <f t="shared" si="0"/>
        <v>438</v>
      </c>
      <c r="F45" s="70">
        <v>6.73</v>
      </c>
      <c r="G45" s="17">
        <f t="shared" si="1"/>
        <v>2947.7400000000002</v>
      </c>
      <c r="H45" s="70">
        <v>4239.8999999999996</v>
      </c>
      <c r="I45" s="168">
        <v>98608</v>
      </c>
      <c r="J45" s="75">
        <v>45131</v>
      </c>
      <c r="K45" s="17">
        <f>июн.23!K45+июл.23!H45-июл.23!G45</f>
        <v>-2644.8900000000008</v>
      </c>
      <c r="L45" s="11"/>
    </row>
    <row r="46" spans="1:12">
      <c r="A46" s="138"/>
      <c r="B46" s="117">
        <v>41</v>
      </c>
      <c r="C46" s="69">
        <v>7378</v>
      </c>
      <c r="D46" s="69">
        <v>7588</v>
      </c>
      <c r="E46" s="70">
        <f t="shared" si="0"/>
        <v>210</v>
      </c>
      <c r="F46" s="112">
        <v>4.71</v>
      </c>
      <c r="G46" s="17">
        <f t="shared" si="1"/>
        <v>989.1</v>
      </c>
      <c r="H46" s="70"/>
      <c r="I46" s="168"/>
      <c r="J46" s="75"/>
      <c r="K46" s="17">
        <f>июн.23!K46+июл.23!H46-июл.23!G46</f>
        <v>-1526.31</v>
      </c>
      <c r="L46" s="11"/>
    </row>
    <row r="47" spans="1:12">
      <c r="A47" s="138"/>
      <c r="B47" s="117">
        <v>42</v>
      </c>
      <c r="C47" s="69">
        <v>65902</v>
      </c>
      <c r="D47" s="69">
        <v>66219</v>
      </c>
      <c r="E47" s="70">
        <f t="shared" si="0"/>
        <v>317</v>
      </c>
      <c r="F47" s="70">
        <v>6.73</v>
      </c>
      <c r="G47" s="17">
        <f t="shared" si="1"/>
        <v>2133.4100000000003</v>
      </c>
      <c r="H47" s="70">
        <v>6151.22</v>
      </c>
      <c r="I47" s="168">
        <v>668203</v>
      </c>
      <c r="J47" s="75">
        <v>45128</v>
      </c>
      <c r="K47" s="17">
        <f>июн.23!K47+июл.23!H47-июл.23!G47</f>
        <v>4966.739999999998</v>
      </c>
      <c r="L47" s="11"/>
    </row>
    <row r="48" spans="1:12">
      <c r="A48" s="138"/>
      <c r="B48" s="117">
        <v>43</v>
      </c>
      <c r="C48" s="69">
        <v>5687</v>
      </c>
      <c r="D48" s="69">
        <v>5997</v>
      </c>
      <c r="E48" s="70">
        <f t="shared" si="0"/>
        <v>310</v>
      </c>
      <c r="F48" s="112">
        <v>4.71</v>
      </c>
      <c r="G48" s="17">
        <f t="shared" si="1"/>
        <v>1460.1</v>
      </c>
      <c r="H48" s="70">
        <v>1100</v>
      </c>
      <c r="I48" s="168">
        <v>32918</v>
      </c>
      <c r="J48" s="75">
        <v>45126</v>
      </c>
      <c r="K48" s="17">
        <f>июн.23!K48+июл.23!H48-июл.23!G48</f>
        <v>-3867.5699999999997</v>
      </c>
      <c r="L48" s="11"/>
    </row>
    <row r="49" spans="1:12">
      <c r="A49" s="138"/>
      <c r="B49" s="117">
        <v>44</v>
      </c>
      <c r="C49" s="69"/>
      <c r="D49" s="69"/>
      <c r="E49" s="70">
        <f t="shared" si="0"/>
        <v>0</v>
      </c>
      <c r="F49" s="70">
        <v>6.73</v>
      </c>
      <c r="G49" s="17">
        <f t="shared" si="1"/>
        <v>0</v>
      </c>
      <c r="H49" s="70"/>
      <c r="I49" s="168"/>
      <c r="J49" s="75"/>
      <c r="K49" s="17">
        <f>июн.23!K49+июл.23!H49-июл.23!G49</f>
        <v>0</v>
      </c>
      <c r="L49" s="11"/>
    </row>
    <row r="50" spans="1:12">
      <c r="A50" s="138"/>
      <c r="B50" s="117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7">
        <f t="shared" si="1"/>
        <v>0</v>
      </c>
      <c r="H50" s="70"/>
      <c r="I50" s="168"/>
      <c r="J50" s="75"/>
      <c r="K50" s="17">
        <f>июн.23!K50+июл.23!H50-июл.23!G50</f>
        <v>0</v>
      </c>
      <c r="L50" s="11"/>
    </row>
    <row r="51" spans="1:12">
      <c r="A51" s="138"/>
      <c r="B51" s="117">
        <v>46</v>
      </c>
      <c r="C51" s="69">
        <v>9275</v>
      </c>
      <c r="D51" s="69">
        <v>9495</v>
      </c>
      <c r="E51" s="70">
        <f t="shared" si="0"/>
        <v>220</v>
      </c>
      <c r="F51" s="112">
        <v>4.71</v>
      </c>
      <c r="G51" s="17">
        <f t="shared" si="1"/>
        <v>1036.2</v>
      </c>
      <c r="H51" s="70">
        <v>3000</v>
      </c>
      <c r="I51" s="168">
        <v>466462</v>
      </c>
      <c r="J51" s="75">
        <v>45127</v>
      </c>
      <c r="K51" s="17">
        <f>июн.23!K51+июл.23!H51-июл.23!G51</f>
        <v>1991.7900000000002</v>
      </c>
      <c r="L51" s="11"/>
    </row>
    <row r="52" spans="1:12">
      <c r="A52" s="138"/>
      <c r="B52" s="117">
        <v>47</v>
      </c>
      <c r="C52" s="69">
        <v>5430</v>
      </c>
      <c r="D52" s="69">
        <v>5542</v>
      </c>
      <c r="E52" s="70">
        <f t="shared" si="0"/>
        <v>112</v>
      </c>
      <c r="F52" s="70">
        <v>6.73</v>
      </c>
      <c r="G52" s="17">
        <f t="shared" si="1"/>
        <v>753.76</v>
      </c>
      <c r="H52" s="70"/>
      <c r="I52" s="168"/>
      <c r="J52" s="75"/>
      <c r="K52" s="17">
        <f>июн.23!K52+июл.23!H52-июл.23!G52</f>
        <v>801.27000000000021</v>
      </c>
      <c r="L52" s="11"/>
    </row>
    <row r="53" spans="1:12">
      <c r="A53" s="140"/>
      <c r="B53" s="117">
        <v>48</v>
      </c>
      <c r="C53" s="69">
        <v>12952</v>
      </c>
      <c r="D53" s="69">
        <v>13149</v>
      </c>
      <c r="E53" s="70">
        <f t="shared" si="0"/>
        <v>197</v>
      </c>
      <c r="F53" s="112">
        <v>4.71</v>
      </c>
      <c r="G53" s="17">
        <f t="shared" si="1"/>
        <v>927.87</v>
      </c>
      <c r="H53" s="70"/>
      <c r="I53" s="168"/>
      <c r="J53" s="75"/>
      <c r="K53" s="17">
        <f>июн.23!K53+июл.23!H53-июл.23!G53</f>
        <v>792.4899999999999</v>
      </c>
      <c r="L53" s="11"/>
    </row>
    <row r="54" spans="1:12">
      <c r="A54" s="138"/>
      <c r="B54" s="117">
        <v>49</v>
      </c>
      <c r="C54" s="69">
        <v>13600</v>
      </c>
      <c r="D54" s="69">
        <v>13636</v>
      </c>
      <c r="E54" s="70">
        <f t="shared" si="0"/>
        <v>36</v>
      </c>
      <c r="F54" s="70">
        <v>6.73</v>
      </c>
      <c r="G54" s="17">
        <f t="shared" si="1"/>
        <v>242.28000000000003</v>
      </c>
      <c r="H54" s="70">
        <v>1000</v>
      </c>
      <c r="I54" s="168">
        <v>899363</v>
      </c>
      <c r="J54" s="75">
        <v>45124</v>
      </c>
      <c r="K54" s="17">
        <f>июн.23!K54+июл.23!H54-июл.23!G54</f>
        <v>1206.26</v>
      </c>
      <c r="L54" s="11"/>
    </row>
    <row r="55" spans="1:12">
      <c r="A55" s="138"/>
      <c r="B55" s="117">
        <v>50</v>
      </c>
      <c r="C55" s="69">
        <v>1212</v>
      </c>
      <c r="D55" s="69">
        <v>1270</v>
      </c>
      <c r="E55" s="70">
        <f t="shared" si="0"/>
        <v>58</v>
      </c>
      <c r="F55" s="70">
        <v>6.73</v>
      </c>
      <c r="G55" s="17">
        <f t="shared" si="1"/>
        <v>390.34000000000003</v>
      </c>
      <c r="H55" s="70"/>
      <c r="I55" s="168"/>
      <c r="J55" s="75"/>
      <c r="K55" s="17">
        <f>июн.23!K55+июл.23!H55-июл.23!G55</f>
        <v>239.50999999999988</v>
      </c>
      <c r="L55" s="11"/>
    </row>
    <row r="56" spans="1:12">
      <c r="A56" s="138"/>
      <c r="B56" s="117">
        <v>51</v>
      </c>
      <c r="C56" s="69"/>
      <c r="D56" s="69"/>
      <c r="E56" s="70">
        <f t="shared" si="0"/>
        <v>0</v>
      </c>
      <c r="F56" s="70">
        <v>6.73</v>
      </c>
      <c r="G56" s="17">
        <f t="shared" si="1"/>
        <v>0</v>
      </c>
      <c r="H56" s="70"/>
      <c r="I56" s="168"/>
      <c r="J56" s="75"/>
      <c r="K56" s="17">
        <f>июн.23!K56+июл.23!H56-июл.23!G56</f>
        <v>0</v>
      </c>
      <c r="L56" s="11"/>
    </row>
    <row r="57" spans="1:12">
      <c r="A57" s="138"/>
      <c r="B57" s="117">
        <v>52</v>
      </c>
      <c r="C57" s="69"/>
      <c r="D57" s="69"/>
      <c r="E57" s="70">
        <f t="shared" si="0"/>
        <v>0</v>
      </c>
      <c r="F57" s="70">
        <v>6.73</v>
      </c>
      <c r="G57" s="17">
        <f t="shared" si="1"/>
        <v>0</v>
      </c>
      <c r="H57" s="70"/>
      <c r="I57" s="168"/>
      <c r="J57" s="75"/>
      <c r="K57" s="17">
        <f>июн.23!K57+июл.23!H57-июл.23!G57</f>
        <v>0</v>
      </c>
      <c r="L57" s="11"/>
    </row>
    <row r="58" spans="1:12">
      <c r="A58" s="138"/>
      <c r="B58" s="117">
        <v>53</v>
      </c>
      <c r="C58" s="69"/>
      <c r="D58" s="69"/>
      <c r="E58" s="70">
        <f t="shared" si="0"/>
        <v>0</v>
      </c>
      <c r="F58" s="70">
        <v>6.73</v>
      </c>
      <c r="G58" s="17">
        <f t="shared" si="1"/>
        <v>0</v>
      </c>
      <c r="H58" s="70"/>
      <c r="I58" s="168"/>
      <c r="J58" s="75"/>
      <c r="K58" s="17">
        <f>июн.23!K58+июл.23!H58-июл.23!G58</f>
        <v>0</v>
      </c>
      <c r="L58" s="11"/>
    </row>
    <row r="59" spans="1:12">
      <c r="A59" s="140"/>
      <c r="B59" s="131">
        <v>54</v>
      </c>
      <c r="C59" s="69">
        <v>77535</v>
      </c>
      <c r="D59" s="69">
        <v>78061</v>
      </c>
      <c r="E59" s="70">
        <f t="shared" si="0"/>
        <v>526</v>
      </c>
      <c r="F59" s="141">
        <v>4.71</v>
      </c>
      <c r="G59" s="17">
        <f t="shared" si="1"/>
        <v>2477.46</v>
      </c>
      <c r="H59" s="70">
        <v>9000</v>
      </c>
      <c r="I59" s="168">
        <v>60876</v>
      </c>
      <c r="J59" s="75">
        <v>45113</v>
      </c>
      <c r="K59" s="17">
        <f>июн.23!K59+июл.23!H59-июл.23!G59</f>
        <v>14962.369999999995</v>
      </c>
      <c r="L59" s="11"/>
    </row>
    <row r="60" spans="1:12">
      <c r="A60" s="138"/>
      <c r="B60" s="117">
        <v>55</v>
      </c>
      <c r="C60" s="69"/>
      <c r="D60" s="69"/>
      <c r="E60" s="70">
        <f t="shared" si="0"/>
        <v>0</v>
      </c>
      <c r="F60" s="70">
        <v>6.73</v>
      </c>
      <c r="G60" s="17">
        <f t="shared" si="1"/>
        <v>0</v>
      </c>
      <c r="H60" s="70"/>
      <c r="I60" s="168"/>
      <c r="J60" s="75"/>
      <c r="K60" s="17">
        <f>июн.23!K60+июл.23!H60-июл.23!G60</f>
        <v>0</v>
      </c>
      <c r="L60" s="11"/>
    </row>
    <row r="61" spans="1:12">
      <c r="A61" s="138"/>
      <c r="B61" s="117">
        <v>56</v>
      </c>
      <c r="C61" s="69">
        <v>904</v>
      </c>
      <c r="D61" s="69">
        <v>904</v>
      </c>
      <c r="E61" s="70">
        <f t="shared" si="0"/>
        <v>0</v>
      </c>
      <c r="F61" s="70">
        <v>6.73</v>
      </c>
      <c r="G61" s="17">
        <f t="shared" si="1"/>
        <v>0</v>
      </c>
      <c r="H61" s="70"/>
      <c r="I61" s="168"/>
      <c r="J61" s="75"/>
      <c r="K61" s="17">
        <f>июн.23!K61+июл.23!H61-июл.23!G61</f>
        <v>-1298.8900000000001</v>
      </c>
      <c r="L61" s="11"/>
    </row>
    <row r="62" spans="1:12">
      <c r="A62" s="138"/>
      <c r="B62" s="117">
        <v>57</v>
      </c>
      <c r="C62" s="69">
        <v>34677</v>
      </c>
      <c r="D62" s="69">
        <v>35097</v>
      </c>
      <c r="E62" s="70">
        <f t="shared" si="0"/>
        <v>420</v>
      </c>
      <c r="F62" s="70">
        <v>6.73</v>
      </c>
      <c r="G62" s="17">
        <f t="shared" si="1"/>
        <v>2826.6000000000004</v>
      </c>
      <c r="H62" s="70">
        <v>6000</v>
      </c>
      <c r="I62" s="168">
        <v>64620</v>
      </c>
      <c r="J62" s="75">
        <v>45128</v>
      </c>
      <c r="K62" s="17">
        <f>июн.23!K62+июл.23!H62-июл.23!G62</f>
        <v>16877.709999999992</v>
      </c>
      <c r="L62" s="11"/>
    </row>
    <row r="63" spans="1:12">
      <c r="A63" s="138"/>
      <c r="B63" s="117">
        <v>58</v>
      </c>
      <c r="C63" s="69">
        <v>17138</v>
      </c>
      <c r="D63" s="69">
        <v>17449</v>
      </c>
      <c r="E63" s="70">
        <f t="shared" si="0"/>
        <v>311</v>
      </c>
      <c r="F63" s="112">
        <v>4.71</v>
      </c>
      <c r="G63" s="17">
        <f t="shared" si="1"/>
        <v>1464.81</v>
      </c>
      <c r="H63" s="70"/>
      <c r="I63" s="168"/>
      <c r="J63" s="75"/>
      <c r="K63" s="17">
        <f>июн.23!K63+июл.23!H63-июл.23!G63</f>
        <v>-8732.34</v>
      </c>
      <c r="L63" s="11"/>
    </row>
    <row r="64" spans="1:12">
      <c r="A64" s="24"/>
      <c r="B64" s="117">
        <v>60</v>
      </c>
      <c r="C64" s="69">
        <v>1612</v>
      </c>
      <c r="D64" s="69">
        <v>1688</v>
      </c>
      <c r="E64" s="70">
        <f t="shared" si="0"/>
        <v>76</v>
      </c>
      <c r="F64" s="70">
        <v>6.73</v>
      </c>
      <c r="G64" s="17">
        <f t="shared" si="1"/>
        <v>511.48</v>
      </c>
      <c r="H64" s="70">
        <v>713.38</v>
      </c>
      <c r="I64" s="168">
        <v>933175</v>
      </c>
      <c r="J64" s="75">
        <v>45126</v>
      </c>
      <c r="K64" s="17">
        <f>июн.23!K64+июл.23!H64-июл.23!G64</f>
        <v>-13.46000000000015</v>
      </c>
      <c r="L64" s="11"/>
    </row>
    <row r="65" spans="1:12">
      <c r="A65" s="140"/>
      <c r="B65" s="117">
        <v>61</v>
      </c>
      <c r="C65" s="69">
        <v>61812</v>
      </c>
      <c r="D65" s="69">
        <v>61916</v>
      </c>
      <c r="E65" s="70">
        <f t="shared" si="0"/>
        <v>104</v>
      </c>
      <c r="F65" s="112">
        <v>4.71</v>
      </c>
      <c r="G65" s="17">
        <f t="shared" si="1"/>
        <v>489.84</v>
      </c>
      <c r="H65" s="70"/>
      <c r="I65" s="168"/>
      <c r="J65" s="75"/>
      <c r="K65" s="17">
        <f>июн.23!K65+июл.23!H65-июл.23!G65</f>
        <v>-2180.06</v>
      </c>
      <c r="L65" s="11"/>
    </row>
    <row r="66" spans="1:12">
      <c r="A66" s="138"/>
      <c r="B66" s="117">
        <v>62</v>
      </c>
      <c r="C66" s="69">
        <v>1011</v>
      </c>
      <c r="D66" s="69">
        <v>1037</v>
      </c>
      <c r="E66" s="70">
        <f t="shared" si="0"/>
        <v>26</v>
      </c>
      <c r="F66" s="70">
        <v>6.73</v>
      </c>
      <c r="G66" s="17">
        <f t="shared" si="1"/>
        <v>174.98000000000002</v>
      </c>
      <c r="H66" s="70"/>
      <c r="I66" s="168"/>
      <c r="J66" s="75"/>
      <c r="K66" s="17">
        <f>июн.23!K66+июл.23!H66-июл.23!G66</f>
        <v>-942.20000000000016</v>
      </c>
      <c r="L66" s="11"/>
    </row>
    <row r="67" spans="1:12">
      <c r="A67" s="140"/>
      <c r="B67" s="117">
        <v>63</v>
      </c>
      <c r="C67" s="69">
        <v>3843</v>
      </c>
      <c r="D67" s="69">
        <v>4150</v>
      </c>
      <c r="E67" s="70">
        <f t="shared" si="0"/>
        <v>307</v>
      </c>
      <c r="F67" s="112">
        <v>4.71</v>
      </c>
      <c r="G67" s="17">
        <f t="shared" si="1"/>
        <v>1445.97</v>
      </c>
      <c r="H67" s="70">
        <v>2280</v>
      </c>
      <c r="I67" s="168">
        <v>817751</v>
      </c>
      <c r="J67" s="75">
        <v>45111</v>
      </c>
      <c r="K67" s="17">
        <f>июн.23!K67+июл.23!H67-июл.23!G67</f>
        <v>-625.6700000000003</v>
      </c>
      <c r="L67" s="11"/>
    </row>
    <row r="68" spans="1:12">
      <c r="A68" s="138"/>
      <c r="B68" s="117">
        <v>64</v>
      </c>
      <c r="C68" s="69">
        <v>15777</v>
      </c>
      <c r="D68" s="69">
        <v>15915</v>
      </c>
      <c r="E68" s="70">
        <f t="shared" si="0"/>
        <v>138</v>
      </c>
      <c r="F68" s="112">
        <v>4.71</v>
      </c>
      <c r="G68" s="17">
        <f t="shared" si="1"/>
        <v>649.98</v>
      </c>
      <c r="H68" s="70"/>
      <c r="I68" s="168"/>
      <c r="J68" s="75"/>
      <c r="K68" s="17">
        <f>июн.23!K68+июл.23!H68-июл.23!G68</f>
        <v>-2073.1000000000004</v>
      </c>
      <c r="L68" s="11"/>
    </row>
    <row r="69" spans="1:12">
      <c r="A69" s="138"/>
      <c r="B69" s="117">
        <v>65</v>
      </c>
      <c r="C69" s="69">
        <v>4893</v>
      </c>
      <c r="D69" s="69">
        <v>5037</v>
      </c>
      <c r="E69" s="70">
        <f t="shared" si="0"/>
        <v>144</v>
      </c>
      <c r="F69" s="70">
        <v>6.73</v>
      </c>
      <c r="G69" s="17">
        <f t="shared" si="1"/>
        <v>969.12000000000012</v>
      </c>
      <c r="H69" s="70"/>
      <c r="I69" s="168"/>
      <c r="J69" s="75"/>
      <c r="K69" s="17">
        <f>июн.23!K69+июл.23!H69-июл.23!G69</f>
        <v>-2323.4300000000007</v>
      </c>
      <c r="L69" s="11"/>
    </row>
    <row r="70" spans="1:12">
      <c r="A70" s="138"/>
      <c r="B70" s="117">
        <v>67</v>
      </c>
      <c r="C70" s="69">
        <v>7477</v>
      </c>
      <c r="D70" s="69">
        <v>7592</v>
      </c>
      <c r="E70" s="70">
        <f t="shared" si="0"/>
        <v>115</v>
      </c>
      <c r="F70" s="70">
        <v>6.73</v>
      </c>
      <c r="G70" s="17">
        <f t="shared" si="1"/>
        <v>773.95</v>
      </c>
      <c r="H70" s="70"/>
      <c r="I70" s="168"/>
      <c r="J70" s="75"/>
      <c r="K70" s="17">
        <f>июн.23!K70+июл.23!H70-июл.23!G70</f>
        <v>-3338.4700000000003</v>
      </c>
      <c r="L70" s="11"/>
    </row>
    <row r="71" spans="1:12">
      <c r="A71" s="138"/>
      <c r="B71" s="117">
        <v>68</v>
      </c>
      <c r="C71" s="69">
        <v>89139</v>
      </c>
      <c r="D71" s="69">
        <v>89471</v>
      </c>
      <c r="E71" s="70">
        <f t="shared" si="0"/>
        <v>332</v>
      </c>
      <c r="F71" s="112">
        <v>4.71</v>
      </c>
      <c r="G71" s="17">
        <f t="shared" si="1"/>
        <v>1563.72</v>
      </c>
      <c r="H71" s="70">
        <v>694.86</v>
      </c>
      <c r="I71" s="168">
        <v>14</v>
      </c>
      <c r="J71" s="75">
        <v>45117</v>
      </c>
      <c r="K71" s="17">
        <f>июн.23!K71+июл.23!H71-июл.23!G71</f>
        <v>10257.93</v>
      </c>
      <c r="L71" s="11"/>
    </row>
    <row r="72" spans="1:12">
      <c r="A72" s="138"/>
      <c r="B72" s="117">
        <v>69</v>
      </c>
      <c r="C72" s="69">
        <v>81993</v>
      </c>
      <c r="D72" s="69">
        <v>82397</v>
      </c>
      <c r="E72" s="70">
        <f t="shared" ref="E72:E138" si="2">D72-C72</f>
        <v>404</v>
      </c>
      <c r="F72" s="112">
        <v>4.71</v>
      </c>
      <c r="G72" s="17">
        <f t="shared" ref="G72:G138" si="3">F72*E72</f>
        <v>1902.84</v>
      </c>
      <c r="H72" s="70">
        <v>2190.15</v>
      </c>
      <c r="I72" s="168">
        <v>236108</v>
      </c>
      <c r="J72" s="75">
        <v>45112</v>
      </c>
      <c r="K72" s="17">
        <f>июн.23!K72+июл.23!H72-июл.23!G72</f>
        <v>-4216.5699999999979</v>
      </c>
      <c r="L72" s="11"/>
    </row>
    <row r="73" spans="1:12">
      <c r="A73" s="138"/>
      <c r="B73" s="117">
        <v>70</v>
      </c>
      <c r="C73" s="69">
        <v>15488</v>
      </c>
      <c r="D73" s="69">
        <v>15602</v>
      </c>
      <c r="E73" s="70">
        <f t="shared" si="2"/>
        <v>114</v>
      </c>
      <c r="F73" s="112">
        <v>4.71</v>
      </c>
      <c r="G73" s="17">
        <f t="shared" si="3"/>
        <v>536.93999999999994</v>
      </c>
      <c r="H73" s="70">
        <v>2000</v>
      </c>
      <c r="I73" s="168">
        <v>224486</v>
      </c>
      <c r="J73" s="75">
        <v>45118</v>
      </c>
      <c r="K73" s="17">
        <f>июн.23!K73+июл.23!H73-июл.23!G73</f>
        <v>5698.449999999998</v>
      </c>
      <c r="L73" s="11"/>
    </row>
    <row r="74" spans="1:12">
      <c r="A74" s="138"/>
      <c r="B74" s="117">
        <v>71</v>
      </c>
      <c r="C74" s="69">
        <v>21207</v>
      </c>
      <c r="D74" s="69">
        <v>21474</v>
      </c>
      <c r="E74" s="70">
        <f t="shared" si="2"/>
        <v>267</v>
      </c>
      <c r="F74" s="112">
        <v>4.71</v>
      </c>
      <c r="G74" s="17">
        <f t="shared" si="3"/>
        <v>1257.57</v>
      </c>
      <c r="H74" s="70"/>
      <c r="I74" s="168"/>
      <c r="J74" s="75"/>
      <c r="K74" s="17">
        <f>июн.23!K74+июл.23!H74-июл.23!G74</f>
        <v>-1226.6199999999994</v>
      </c>
      <c r="L74" s="11"/>
    </row>
    <row r="75" spans="1:12" s="64" customFormat="1">
      <c r="A75" s="138"/>
      <c r="B75" s="117">
        <v>72</v>
      </c>
      <c r="C75" s="69">
        <v>7344</v>
      </c>
      <c r="D75" s="69">
        <v>7416</v>
      </c>
      <c r="E75" s="70">
        <f t="shared" si="2"/>
        <v>72</v>
      </c>
      <c r="F75" s="70">
        <v>6.73</v>
      </c>
      <c r="G75" s="70">
        <f t="shared" si="3"/>
        <v>484.56000000000006</v>
      </c>
      <c r="H75" s="70">
        <v>600</v>
      </c>
      <c r="I75" s="168">
        <v>757130</v>
      </c>
      <c r="J75" s="75">
        <v>45134</v>
      </c>
      <c r="K75" s="70">
        <f>июн.23!K75+июл.23!H75-июл.23!G75</f>
        <v>128.07999999999959</v>
      </c>
      <c r="L75" s="67"/>
    </row>
    <row r="76" spans="1:12">
      <c r="A76" s="138"/>
      <c r="B76" s="117">
        <v>73</v>
      </c>
      <c r="C76" s="69">
        <v>27178</v>
      </c>
      <c r="D76" s="69">
        <v>27334</v>
      </c>
      <c r="E76" s="70">
        <f t="shared" si="2"/>
        <v>156</v>
      </c>
      <c r="F76" s="70">
        <v>6.73</v>
      </c>
      <c r="G76" s="17">
        <f t="shared" si="3"/>
        <v>1049.8800000000001</v>
      </c>
      <c r="H76" s="70">
        <v>4000</v>
      </c>
      <c r="I76" s="168">
        <v>44065</v>
      </c>
      <c r="J76" s="75">
        <v>45113</v>
      </c>
      <c r="K76" s="17">
        <f>июн.23!K76+июл.23!H76-июл.23!G76</f>
        <v>4401.829999999999</v>
      </c>
      <c r="L76" s="11"/>
    </row>
    <row r="77" spans="1:12">
      <c r="A77" s="138"/>
      <c r="B77" s="117">
        <v>74</v>
      </c>
      <c r="C77" s="69"/>
      <c r="D77" s="69"/>
      <c r="E77" s="70">
        <f t="shared" si="2"/>
        <v>0</v>
      </c>
      <c r="F77" s="70">
        <v>6.73</v>
      </c>
      <c r="G77" s="17">
        <f t="shared" si="3"/>
        <v>0</v>
      </c>
      <c r="H77" s="70"/>
      <c r="I77" s="168"/>
      <c r="J77" s="75"/>
      <c r="K77" s="17">
        <f>июн.23!K77+июл.23!H77-июл.23!G77</f>
        <v>0</v>
      </c>
      <c r="L77" s="11"/>
    </row>
    <row r="78" spans="1:12">
      <c r="A78" s="138"/>
      <c r="B78" s="117">
        <v>75</v>
      </c>
      <c r="C78" s="69"/>
      <c r="D78" s="69"/>
      <c r="E78" s="70">
        <f t="shared" si="2"/>
        <v>0</v>
      </c>
      <c r="F78" s="70">
        <v>6.73</v>
      </c>
      <c r="G78" s="17">
        <f t="shared" si="3"/>
        <v>0</v>
      </c>
      <c r="H78" s="70"/>
      <c r="I78" s="168"/>
      <c r="J78" s="75"/>
      <c r="K78" s="17">
        <f>июн.23!K78+июл.23!H78-июл.23!G78</f>
        <v>0</v>
      </c>
      <c r="L78" s="11"/>
    </row>
    <row r="79" spans="1:12">
      <c r="A79" s="138"/>
      <c r="B79" s="117">
        <v>76</v>
      </c>
      <c r="C79" s="69">
        <v>4288</v>
      </c>
      <c r="D79" s="69">
        <v>4346</v>
      </c>
      <c r="E79" s="70">
        <f t="shared" si="2"/>
        <v>58</v>
      </c>
      <c r="F79" s="70">
        <v>6.73</v>
      </c>
      <c r="G79" s="17">
        <f t="shared" si="3"/>
        <v>390.34000000000003</v>
      </c>
      <c r="H79" s="70">
        <v>1000</v>
      </c>
      <c r="I79" s="168">
        <v>181510</v>
      </c>
      <c r="J79" s="75">
        <v>45114</v>
      </c>
      <c r="K79" s="17">
        <f>июн.23!K79+июл.23!H79-июл.23!G79</f>
        <v>51.069999999999936</v>
      </c>
      <c r="L79" s="11"/>
    </row>
    <row r="80" spans="1:12">
      <c r="A80" s="138"/>
      <c r="B80" s="117">
        <v>77</v>
      </c>
      <c r="C80" s="69">
        <v>9668</v>
      </c>
      <c r="D80" s="69">
        <v>9872</v>
      </c>
      <c r="E80" s="70">
        <f t="shared" si="2"/>
        <v>204</v>
      </c>
      <c r="F80" s="70">
        <v>6.73</v>
      </c>
      <c r="G80" s="17">
        <f t="shared" si="3"/>
        <v>1372.92</v>
      </c>
      <c r="H80" s="70"/>
      <c r="I80" s="168"/>
      <c r="J80" s="75"/>
      <c r="K80" s="17">
        <f>июн.23!K80+июл.23!H80-июл.23!G80</f>
        <v>428.74999999999955</v>
      </c>
      <c r="L80" s="11"/>
    </row>
    <row r="81" spans="1:12">
      <c r="A81" s="22"/>
      <c r="B81" s="117">
        <v>79</v>
      </c>
      <c r="C81" s="69">
        <v>23044</v>
      </c>
      <c r="D81" s="69">
        <v>23389</v>
      </c>
      <c r="E81" s="70">
        <f t="shared" si="2"/>
        <v>345</v>
      </c>
      <c r="F81" s="70">
        <v>6.73</v>
      </c>
      <c r="G81" s="17">
        <f t="shared" si="3"/>
        <v>2321.8500000000004</v>
      </c>
      <c r="H81" s="70">
        <v>7000</v>
      </c>
      <c r="I81" s="168">
        <v>185125</v>
      </c>
      <c r="J81" s="75">
        <v>45119</v>
      </c>
      <c r="K81" s="17">
        <f>июн.23!K81+июл.23!H81-июл.23!G81</f>
        <v>1795.7399999999989</v>
      </c>
      <c r="L81" s="11"/>
    </row>
    <row r="82" spans="1:12">
      <c r="A82" s="138"/>
      <c r="B82" s="117">
        <v>80</v>
      </c>
      <c r="C82" s="69">
        <v>11051</v>
      </c>
      <c r="D82" s="69">
        <v>11307</v>
      </c>
      <c r="E82" s="70">
        <f t="shared" si="2"/>
        <v>256</v>
      </c>
      <c r="F82" s="70">
        <v>6.73</v>
      </c>
      <c r="G82" s="17">
        <f t="shared" si="3"/>
        <v>1722.88</v>
      </c>
      <c r="H82" s="70"/>
      <c r="I82" s="168"/>
      <c r="J82" s="75"/>
      <c r="K82" s="17">
        <f>июн.23!K82+июл.23!H82-июл.23!G82</f>
        <v>-16321.420000000002</v>
      </c>
      <c r="L82" s="11"/>
    </row>
    <row r="83" spans="1:12">
      <c r="A83" s="138"/>
      <c r="B83" s="117">
        <v>81</v>
      </c>
      <c r="C83" s="69">
        <v>50392</v>
      </c>
      <c r="D83" s="69">
        <v>50654</v>
      </c>
      <c r="E83" s="70">
        <f t="shared" si="2"/>
        <v>262</v>
      </c>
      <c r="F83" s="112">
        <v>4.71</v>
      </c>
      <c r="G83" s="17">
        <f t="shared" si="3"/>
        <v>1234.02</v>
      </c>
      <c r="H83" s="70"/>
      <c r="I83" s="168"/>
      <c r="J83" s="75"/>
      <c r="K83" s="17">
        <f>июн.23!K83+июл.23!H83-июл.23!G83</f>
        <v>-3508.95</v>
      </c>
      <c r="L83" s="11"/>
    </row>
    <row r="84" spans="1:12">
      <c r="A84" s="138"/>
      <c r="B84" s="117">
        <v>82</v>
      </c>
      <c r="C84" s="69">
        <v>31615</v>
      </c>
      <c r="D84" s="69">
        <v>31792</v>
      </c>
      <c r="E84" s="70">
        <f t="shared" si="2"/>
        <v>177</v>
      </c>
      <c r="F84" s="112">
        <v>4.71</v>
      </c>
      <c r="G84" s="17">
        <f t="shared" si="3"/>
        <v>833.67</v>
      </c>
      <c r="H84" s="70">
        <v>1500</v>
      </c>
      <c r="I84" s="168">
        <v>89730</v>
      </c>
      <c r="J84" s="75">
        <v>45124</v>
      </c>
      <c r="K84" s="17">
        <f>июн.23!K84+июл.23!H84-июл.23!G84</f>
        <v>-386.01999999999987</v>
      </c>
      <c r="L84" s="11"/>
    </row>
    <row r="85" spans="1:12">
      <c r="A85" s="138"/>
      <c r="B85" s="117">
        <v>83</v>
      </c>
      <c r="C85" s="69">
        <v>14617</v>
      </c>
      <c r="D85" s="69">
        <v>14772</v>
      </c>
      <c r="E85" s="70">
        <f t="shared" si="2"/>
        <v>155</v>
      </c>
      <c r="F85" s="112">
        <v>4.71</v>
      </c>
      <c r="G85" s="17">
        <f t="shared" si="3"/>
        <v>730.05</v>
      </c>
      <c r="H85" s="70">
        <v>1200</v>
      </c>
      <c r="I85" s="168">
        <v>443856</v>
      </c>
      <c r="J85" s="75">
        <v>45112</v>
      </c>
      <c r="K85" s="70">
        <f>июн.23!K85+июл.23!H85-июл.23!G85</f>
        <v>-3783.1400000000003</v>
      </c>
      <c r="L85" s="11"/>
    </row>
    <row r="86" spans="1:12">
      <c r="A86" s="138"/>
      <c r="B86" s="130">
        <v>84</v>
      </c>
      <c r="C86" s="69">
        <v>6758</v>
      </c>
      <c r="D86" s="69">
        <v>6782</v>
      </c>
      <c r="E86" s="70">
        <f t="shared" si="2"/>
        <v>24</v>
      </c>
      <c r="F86" s="70">
        <v>6.73</v>
      </c>
      <c r="G86" s="17">
        <f t="shared" si="3"/>
        <v>161.52000000000001</v>
      </c>
      <c r="H86" s="70">
        <v>1000</v>
      </c>
      <c r="I86" s="168">
        <v>251084</v>
      </c>
      <c r="J86" s="75">
        <v>45114</v>
      </c>
      <c r="K86" s="70">
        <f>июн.23!K86+июл.23!H86-июл.23!G86</f>
        <v>830.96</v>
      </c>
      <c r="L86" s="11"/>
    </row>
    <row r="87" spans="1:12">
      <c r="A87" s="22"/>
      <c r="B87" s="117">
        <v>85</v>
      </c>
      <c r="C87" s="69">
        <v>22960</v>
      </c>
      <c r="D87" s="69">
        <v>23032</v>
      </c>
      <c r="E87" s="70">
        <f t="shared" si="2"/>
        <v>72</v>
      </c>
      <c r="F87" s="70">
        <v>6.73</v>
      </c>
      <c r="G87" s="17">
        <f t="shared" si="3"/>
        <v>484.56000000000006</v>
      </c>
      <c r="H87" s="70">
        <v>5500</v>
      </c>
      <c r="I87" s="168">
        <v>581416</v>
      </c>
      <c r="J87" s="75">
        <v>45123</v>
      </c>
      <c r="K87" s="70">
        <f>июн.23!K87+июл.23!H87-июл.23!G87</f>
        <v>6385.8499999999995</v>
      </c>
      <c r="L87" s="11"/>
    </row>
    <row r="88" spans="1:12">
      <c r="A88" s="138"/>
      <c r="B88" s="117">
        <v>86</v>
      </c>
      <c r="C88" s="69"/>
      <c r="D88" s="69"/>
      <c r="E88" s="70">
        <f t="shared" si="2"/>
        <v>0</v>
      </c>
      <c r="F88" s="70">
        <v>6.73</v>
      </c>
      <c r="G88" s="17">
        <f t="shared" si="3"/>
        <v>0</v>
      </c>
      <c r="H88" s="70"/>
      <c r="I88" s="168"/>
      <c r="J88" s="75"/>
      <c r="K88" s="70">
        <f>июн.23!K88+июл.23!H88-июл.23!G88</f>
        <v>0</v>
      </c>
      <c r="L88" s="11"/>
    </row>
    <row r="89" spans="1:12">
      <c r="A89" s="138"/>
      <c r="B89" s="117">
        <v>87</v>
      </c>
      <c r="C89" s="69">
        <v>13498</v>
      </c>
      <c r="D89" s="69">
        <v>13746</v>
      </c>
      <c r="E89" s="70">
        <f t="shared" si="2"/>
        <v>248</v>
      </c>
      <c r="F89" s="70">
        <v>6.73</v>
      </c>
      <c r="G89" s="17">
        <f t="shared" si="3"/>
        <v>1669.0400000000002</v>
      </c>
      <c r="H89" s="70">
        <v>5000</v>
      </c>
      <c r="I89" s="168">
        <v>838915</v>
      </c>
      <c r="J89" s="75">
        <v>45111</v>
      </c>
      <c r="K89" s="70">
        <f>июн.23!K89+июл.23!H89-июл.23!G89</f>
        <v>-12.660000000000537</v>
      </c>
      <c r="L89" s="11"/>
    </row>
    <row r="90" spans="1:12">
      <c r="A90" s="138"/>
      <c r="B90" s="117">
        <v>88</v>
      </c>
      <c r="C90" s="69">
        <v>1443</v>
      </c>
      <c r="D90" s="69">
        <v>1592</v>
      </c>
      <c r="E90" s="70">
        <f t="shared" si="2"/>
        <v>149</v>
      </c>
      <c r="F90" s="70">
        <v>6.73</v>
      </c>
      <c r="G90" s="17">
        <f t="shared" si="3"/>
        <v>1002.7700000000001</v>
      </c>
      <c r="H90" s="70"/>
      <c r="I90" s="168"/>
      <c r="J90" s="75"/>
      <c r="K90" s="70">
        <f>июн.23!K90+июл.23!H90-июл.23!G90</f>
        <v>-2093.0300000000002</v>
      </c>
      <c r="L90" s="11"/>
    </row>
    <row r="91" spans="1:12">
      <c r="A91" s="138"/>
      <c r="B91" s="117">
        <v>89</v>
      </c>
      <c r="C91" s="69">
        <v>10257</v>
      </c>
      <c r="D91" s="69">
        <v>10423</v>
      </c>
      <c r="E91" s="70">
        <f t="shared" si="2"/>
        <v>166</v>
      </c>
      <c r="F91" s="112">
        <v>4.71</v>
      </c>
      <c r="G91" s="17">
        <f t="shared" si="3"/>
        <v>781.86</v>
      </c>
      <c r="H91" s="70"/>
      <c r="I91" s="168"/>
      <c r="J91" s="75"/>
      <c r="K91" s="70">
        <f>июн.23!K91+июл.23!H91-июл.23!G91</f>
        <v>-2849.55</v>
      </c>
      <c r="L91" s="11"/>
    </row>
    <row r="92" spans="1:12">
      <c r="A92" s="138"/>
      <c r="B92" s="117">
        <v>90</v>
      </c>
      <c r="C92" s="69">
        <v>11244</v>
      </c>
      <c r="D92" s="69">
        <v>11477</v>
      </c>
      <c r="E92" s="70">
        <f t="shared" si="2"/>
        <v>233</v>
      </c>
      <c r="F92" s="70">
        <v>6.73</v>
      </c>
      <c r="G92" s="17">
        <f t="shared" si="3"/>
        <v>1568.0900000000001</v>
      </c>
      <c r="H92" s="70">
        <v>1358.86</v>
      </c>
      <c r="I92" s="168">
        <v>419216</v>
      </c>
      <c r="J92" s="75">
        <v>45118</v>
      </c>
      <c r="K92" s="70">
        <f>июн.23!K92+июл.23!H92-июл.23!G92</f>
        <v>-2288.8000000000002</v>
      </c>
      <c r="L92" s="11"/>
    </row>
    <row r="93" spans="1:12">
      <c r="A93" s="138"/>
      <c r="B93" s="117">
        <v>91</v>
      </c>
      <c r="C93" s="69"/>
      <c r="D93" s="69"/>
      <c r="E93" s="70">
        <f t="shared" si="2"/>
        <v>0</v>
      </c>
      <c r="F93" s="70">
        <v>6.73</v>
      </c>
      <c r="G93" s="17">
        <f t="shared" si="3"/>
        <v>0</v>
      </c>
      <c r="H93" s="70"/>
      <c r="I93" s="168"/>
      <c r="J93" s="75"/>
      <c r="K93" s="17">
        <f>июн.23!K93+июл.23!H93-июл.23!G93</f>
        <v>0</v>
      </c>
      <c r="L93" s="11"/>
    </row>
    <row r="94" spans="1:12">
      <c r="A94" s="138"/>
      <c r="B94" s="117">
        <v>92</v>
      </c>
      <c r="C94" s="69">
        <v>22283</v>
      </c>
      <c r="D94" s="69">
        <v>22374</v>
      </c>
      <c r="E94" s="70">
        <f t="shared" si="2"/>
        <v>91</v>
      </c>
      <c r="F94" s="70">
        <v>6.73</v>
      </c>
      <c r="G94" s="17">
        <f t="shared" si="3"/>
        <v>612.43000000000006</v>
      </c>
      <c r="H94" s="70">
        <v>598.97</v>
      </c>
      <c r="I94" s="168">
        <v>55852</v>
      </c>
      <c r="J94" s="75">
        <v>45112</v>
      </c>
      <c r="K94" s="17">
        <f>июн.23!K94+июл.23!H94-июл.23!G94</f>
        <v>-592.24000000000069</v>
      </c>
      <c r="L94" s="11"/>
    </row>
    <row r="95" spans="1:12">
      <c r="A95" s="138"/>
      <c r="B95" s="117">
        <v>93</v>
      </c>
      <c r="C95" s="69">
        <v>15864</v>
      </c>
      <c r="D95" s="69">
        <v>15988</v>
      </c>
      <c r="E95" s="70">
        <f t="shared" si="2"/>
        <v>124</v>
      </c>
      <c r="F95" s="70">
        <v>6.73</v>
      </c>
      <c r="G95" s="17">
        <f t="shared" si="3"/>
        <v>834.5200000000001</v>
      </c>
      <c r="H95" s="70"/>
      <c r="I95" s="168"/>
      <c r="J95" s="75"/>
      <c r="K95" s="17">
        <f>июн.23!K95+июл.23!H95-июл.23!G95</f>
        <v>6484.1699999999983</v>
      </c>
      <c r="L95" s="11"/>
    </row>
    <row r="96" spans="1:12">
      <c r="A96" s="138"/>
      <c r="B96" s="117">
        <v>94</v>
      </c>
      <c r="C96" s="69">
        <v>1865</v>
      </c>
      <c r="D96" s="69">
        <v>1954</v>
      </c>
      <c r="E96" s="70">
        <f t="shared" si="2"/>
        <v>89</v>
      </c>
      <c r="F96" s="70">
        <v>6.73</v>
      </c>
      <c r="G96" s="17">
        <f t="shared" si="3"/>
        <v>598.97</v>
      </c>
      <c r="H96" s="70"/>
      <c r="I96" s="168"/>
      <c r="J96" s="75"/>
      <c r="K96" s="17">
        <f>июн.23!K96+июл.23!H96-июл.23!G96</f>
        <v>-1137.3699999999999</v>
      </c>
      <c r="L96" s="11"/>
    </row>
    <row r="97" spans="1:12">
      <c r="A97" s="138"/>
      <c r="B97" s="117">
        <v>95</v>
      </c>
      <c r="C97" s="69">
        <v>866</v>
      </c>
      <c r="D97" s="69">
        <v>879</v>
      </c>
      <c r="E97" s="70">
        <f t="shared" si="2"/>
        <v>13</v>
      </c>
      <c r="F97" s="70">
        <v>6.73</v>
      </c>
      <c r="G97" s="17">
        <f t="shared" si="3"/>
        <v>87.490000000000009</v>
      </c>
      <c r="H97" s="70"/>
      <c r="I97" s="168"/>
      <c r="J97" s="75"/>
      <c r="K97" s="17">
        <f>июн.23!K97+июл.23!H97-июл.23!G97</f>
        <v>-208.63</v>
      </c>
      <c r="L97" s="11"/>
    </row>
    <row r="98" spans="1:12">
      <c r="A98" s="138"/>
      <c r="B98" s="117">
        <v>96</v>
      </c>
      <c r="C98" s="69">
        <v>38912</v>
      </c>
      <c r="D98" s="69">
        <v>39239</v>
      </c>
      <c r="E98" s="70">
        <f t="shared" si="2"/>
        <v>327</v>
      </c>
      <c r="F98" s="70">
        <v>6.73</v>
      </c>
      <c r="G98" s="17">
        <f t="shared" si="3"/>
        <v>2200.71</v>
      </c>
      <c r="H98" s="70"/>
      <c r="I98" s="168"/>
      <c r="J98" s="75"/>
      <c r="K98" s="17">
        <f>июн.23!K98+июл.23!H98-июл.23!G98</f>
        <v>-8705.4200000000019</v>
      </c>
      <c r="L98" s="11"/>
    </row>
    <row r="99" spans="1:12">
      <c r="A99" s="138"/>
      <c r="B99" s="117">
        <v>97</v>
      </c>
      <c r="C99" s="69"/>
      <c r="D99" s="69"/>
      <c r="E99" s="70">
        <f t="shared" si="2"/>
        <v>0</v>
      </c>
      <c r="F99" s="70">
        <v>6.73</v>
      </c>
      <c r="G99" s="17">
        <f t="shared" si="3"/>
        <v>0</v>
      </c>
      <c r="H99" s="70"/>
      <c r="I99" s="168"/>
      <c r="J99" s="75"/>
      <c r="K99" s="17">
        <f>июн.23!K99+июл.23!H99-июл.23!G99</f>
        <v>0</v>
      </c>
      <c r="L99" s="11"/>
    </row>
    <row r="100" spans="1:12" s="64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70">
        <f t="shared" si="3"/>
        <v>0</v>
      </c>
      <c r="H100" s="70"/>
      <c r="I100" s="168"/>
      <c r="J100" s="75"/>
      <c r="K100" s="70">
        <f>июн.23!K100+июл.23!H100-июл.23!G100</f>
        <v>-4145.68</v>
      </c>
      <c r="L100" s="67"/>
    </row>
    <row r="101" spans="1:12" s="64" customFormat="1">
      <c r="A101" s="179"/>
      <c r="B101" s="178" t="s">
        <v>97</v>
      </c>
      <c r="C101" s="69">
        <v>708</v>
      </c>
      <c r="D101" s="69">
        <v>798</v>
      </c>
      <c r="E101" s="70">
        <f t="shared" si="2"/>
        <v>90</v>
      </c>
      <c r="F101" s="70">
        <v>6.73</v>
      </c>
      <c r="G101" s="70">
        <f t="shared" si="3"/>
        <v>605.70000000000005</v>
      </c>
      <c r="H101" s="70"/>
      <c r="I101" s="178"/>
      <c r="J101" s="75"/>
      <c r="K101" s="70">
        <f>июн.23!K101+июл.23!H101-июл.23!G101</f>
        <v>-5363.81</v>
      </c>
      <c r="L101" s="67"/>
    </row>
    <row r="102" spans="1:12">
      <c r="A102" s="138"/>
      <c r="B102" s="117">
        <v>98</v>
      </c>
      <c r="C102" s="69"/>
      <c r="D102" s="69"/>
      <c r="E102" s="70">
        <f t="shared" si="2"/>
        <v>0</v>
      </c>
      <c r="F102" s="70">
        <v>6.73</v>
      </c>
      <c r="G102" s="70">
        <f t="shared" si="3"/>
        <v>0</v>
      </c>
      <c r="H102" s="70"/>
      <c r="I102" s="168"/>
      <c r="J102" s="75"/>
      <c r="K102" s="70">
        <f>июн.23!K102+июл.23!H102-июл.23!G102</f>
        <v>0</v>
      </c>
      <c r="L102" s="11"/>
    </row>
    <row r="103" spans="1:12">
      <c r="A103" s="138"/>
      <c r="B103" s="117" t="s">
        <v>24</v>
      </c>
      <c r="C103" s="69">
        <v>1950</v>
      </c>
      <c r="D103" s="69">
        <v>2107</v>
      </c>
      <c r="E103" s="70">
        <f t="shared" si="2"/>
        <v>157</v>
      </c>
      <c r="F103" s="70">
        <v>6.73</v>
      </c>
      <c r="G103" s="70">
        <f t="shared" si="3"/>
        <v>1056.6100000000001</v>
      </c>
      <c r="H103" s="70"/>
      <c r="I103" s="168"/>
      <c r="J103" s="75"/>
      <c r="K103" s="70">
        <f>июн.23!K103+июл.23!H103-июл.23!G103</f>
        <v>-4838.8700000000008</v>
      </c>
      <c r="L103" s="11"/>
    </row>
    <row r="104" spans="1:12">
      <c r="A104" s="138"/>
      <c r="B104" s="117">
        <v>100</v>
      </c>
      <c r="C104" s="69"/>
      <c r="D104" s="69"/>
      <c r="E104" s="70">
        <f t="shared" si="2"/>
        <v>0</v>
      </c>
      <c r="F104" s="70">
        <v>6.73</v>
      </c>
      <c r="G104" s="70">
        <f t="shared" si="3"/>
        <v>0</v>
      </c>
      <c r="H104" s="70"/>
      <c r="I104" s="168"/>
      <c r="J104" s="75"/>
      <c r="K104" s="70">
        <f>июн.23!K104+июл.23!H104-июл.23!G104</f>
        <v>0</v>
      </c>
      <c r="L104" s="11"/>
    </row>
    <row r="105" spans="1:12" s="64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70">
        <f t="shared" si="3"/>
        <v>0</v>
      </c>
      <c r="H105" s="70"/>
      <c r="I105" s="168"/>
      <c r="J105" s="75"/>
      <c r="K105" s="70">
        <f>июн.23!K105+июл.23!H105-июл.23!G105</f>
        <v>0</v>
      </c>
      <c r="L105" s="67"/>
    </row>
    <row r="106" spans="1:12">
      <c r="A106" s="138"/>
      <c r="B106" s="118">
        <v>101</v>
      </c>
      <c r="C106" s="69">
        <v>48292</v>
      </c>
      <c r="D106" s="69">
        <v>48712</v>
      </c>
      <c r="E106" s="70">
        <f t="shared" si="2"/>
        <v>420</v>
      </c>
      <c r="F106" s="112">
        <v>4.71</v>
      </c>
      <c r="G106" s="17">
        <f t="shared" si="3"/>
        <v>1978.2</v>
      </c>
      <c r="H106" s="70">
        <v>1000</v>
      </c>
      <c r="I106" s="168">
        <v>66954</v>
      </c>
      <c r="J106" s="75">
        <v>45119</v>
      </c>
      <c r="K106" s="17">
        <f>июн.23!K106+июл.23!H106-июл.23!G106</f>
        <v>9472.739999999998</v>
      </c>
      <c r="L106" s="11"/>
    </row>
    <row r="107" spans="1:12">
      <c r="A107" s="138"/>
      <c r="B107" s="130">
        <v>102</v>
      </c>
      <c r="C107" s="69">
        <v>87084</v>
      </c>
      <c r="D107" s="69">
        <v>87219</v>
      </c>
      <c r="E107" s="70">
        <f t="shared" si="2"/>
        <v>135</v>
      </c>
      <c r="F107" s="112">
        <v>4.71</v>
      </c>
      <c r="G107" s="17">
        <f t="shared" si="3"/>
        <v>635.85</v>
      </c>
      <c r="H107" s="70"/>
      <c r="I107" s="168"/>
      <c r="J107" s="75"/>
      <c r="K107" s="17">
        <f>июн.23!K107+июл.23!H107-июл.23!G107</f>
        <v>-23130.809999999998</v>
      </c>
      <c r="L107" s="11"/>
    </row>
    <row r="108" spans="1:12">
      <c r="A108" s="138"/>
      <c r="B108" s="117">
        <v>103</v>
      </c>
      <c r="C108" s="69">
        <v>28928</v>
      </c>
      <c r="D108" s="69">
        <v>29781</v>
      </c>
      <c r="E108" s="70">
        <f t="shared" si="2"/>
        <v>853</v>
      </c>
      <c r="F108" s="112">
        <v>4.71</v>
      </c>
      <c r="G108" s="17">
        <f t="shared" si="3"/>
        <v>4017.63</v>
      </c>
      <c r="H108" s="70">
        <v>5633.16</v>
      </c>
      <c r="I108" s="168">
        <v>986650</v>
      </c>
      <c r="J108" s="75">
        <v>45138</v>
      </c>
      <c r="K108" s="17">
        <f>июн.23!K108+июл.23!H108-июл.23!G108</f>
        <v>8850.1299999999974</v>
      </c>
      <c r="L108" s="11"/>
    </row>
    <row r="109" spans="1:12">
      <c r="A109" s="138"/>
      <c r="B109" s="117">
        <v>104</v>
      </c>
      <c r="C109" s="69"/>
      <c r="D109" s="69"/>
      <c r="E109" s="70">
        <f t="shared" si="2"/>
        <v>0</v>
      </c>
      <c r="F109" s="70">
        <v>6.73</v>
      </c>
      <c r="G109" s="17">
        <f t="shared" si="3"/>
        <v>0</v>
      </c>
      <c r="H109" s="70"/>
      <c r="I109" s="168"/>
      <c r="J109" s="75"/>
      <c r="K109" s="17">
        <f>июн.23!K109+июл.23!H109-июл.23!G109</f>
        <v>0</v>
      </c>
      <c r="L109" s="11"/>
    </row>
    <row r="110" spans="1:12">
      <c r="A110" s="138"/>
      <c r="B110" s="117">
        <v>105</v>
      </c>
      <c r="C110" s="69">
        <v>559</v>
      </c>
      <c r="D110" s="69">
        <v>573</v>
      </c>
      <c r="E110" s="70">
        <f t="shared" si="2"/>
        <v>14</v>
      </c>
      <c r="F110" s="70">
        <v>6.73</v>
      </c>
      <c r="G110" s="17">
        <f t="shared" si="3"/>
        <v>94.22</v>
      </c>
      <c r="H110" s="70"/>
      <c r="I110" s="168"/>
      <c r="J110" s="75"/>
      <c r="K110" s="17">
        <f>июн.23!K110+июл.23!H110-июл.23!G110</f>
        <v>-296.12</v>
      </c>
      <c r="L110" s="11"/>
    </row>
    <row r="111" spans="1:12">
      <c r="A111" s="138"/>
      <c r="B111" s="117">
        <v>106</v>
      </c>
      <c r="C111" s="69"/>
      <c r="D111" s="69"/>
      <c r="E111" s="70">
        <f t="shared" si="2"/>
        <v>0</v>
      </c>
      <c r="F111" s="70">
        <v>6.73</v>
      </c>
      <c r="G111" s="17">
        <f t="shared" si="3"/>
        <v>0</v>
      </c>
      <c r="H111" s="70"/>
      <c r="I111" s="168"/>
      <c r="J111" s="75"/>
      <c r="K111" s="17">
        <f>июн.23!K111+июл.23!H111-июл.23!G111</f>
        <v>0</v>
      </c>
      <c r="L111" s="11"/>
    </row>
    <row r="112" spans="1:12">
      <c r="A112" s="138"/>
      <c r="B112" s="117">
        <v>107</v>
      </c>
      <c r="C112" s="69"/>
      <c r="D112" s="69"/>
      <c r="E112" s="70">
        <f t="shared" si="2"/>
        <v>0</v>
      </c>
      <c r="F112" s="70">
        <v>6.73</v>
      </c>
      <c r="G112" s="17">
        <f t="shared" si="3"/>
        <v>0</v>
      </c>
      <c r="H112" s="70"/>
      <c r="I112" s="168"/>
      <c r="J112" s="75"/>
      <c r="K112" s="17">
        <f>июн.23!K112+июл.23!H112-июл.23!G112</f>
        <v>0</v>
      </c>
      <c r="L112" s="11"/>
    </row>
    <row r="113" spans="1:12">
      <c r="A113" s="138"/>
      <c r="B113" s="117">
        <v>108</v>
      </c>
      <c r="C113" s="69"/>
      <c r="D113" s="69"/>
      <c r="E113" s="70">
        <f t="shared" si="2"/>
        <v>0</v>
      </c>
      <c r="F113" s="70">
        <v>6.73</v>
      </c>
      <c r="G113" s="17">
        <f t="shared" si="3"/>
        <v>0</v>
      </c>
      <c r="H113" s="70"/>
      <c r="I113" s="168"/>
      <c r="J113" s="75"/>
      <c r="K113" s="17">
        <f>июн.23!K113+июл.23!H113-июл.23!G113</f>
        <v>0</v>
      </c>
      <c r="L113" s="11"/>
    </row>
    <row r="114" spans="1:12">
      <c r="A114" s="138"/>
      <c r="B114" s="117">
        <v>109</v>
      </c>
      <c r="C114" s="69"/>
      <c r="D114" s="69"/>
      <c r="E114" s="70">
        <f t="shared" si="2"/>
        <v>0</v>
      </c>
      <c r="F114" s="70">
        <v>6.73</v>
      </c>
      <c r="G114" s="17">
        <f t="shared" si="3"/>
        <v>0</v>
      </c>
      <c r="H114" s="70"/>
      <c r="I114" s="168"/>
      <c r="J114" s="75"/>
      <c r="K114" s="17">
        <f>июн.23!K114+июл.23!H114-июл.23!G114</f>
        <v>0</v>
      </c>
      <c r="L114" s="11"/>
    </row>
    <row r="115" spans="1:12">
      <c r="A115" s="140"/>
      <c r="B115" s="117">
        <v>110</v>
      </c>
      <c r="C115" s="69">
        <v>6903</v>
      </c>
      <c r="D115" s="69">
        <v>6903</v>
      </c>
      <c r="E115" s="70">
        <f t="shared" si="2"/>
        <v>0</v>
      </c>
      <c r="F115" s="70">
        <v>6.73</v>
      </c>
      <c r="G115" s="17">
        <f t="shared" si="3"/>
        <v>0</v>
      </c>
      <c r="H115" s="70"/>
      <c r="I115" s="168"/>
      <c r="J115" s="75"/>
      <c r="K115" s="17">
        <f>июн.23!K115+июл.23!H115-июл.23!G115</f>
        <v>827</v>
      </c>
      <c r="L115" s="11"/>
    </row>
    <row r="116" spans="1:12">
      <c r="A116" s="138"/>
      <c r="B116" s="117">
        <v>111</v>
      </c>
      <c r="C116" s="69">
        <v>18249</v>
      </c>
      <c r="D116" s="69">
        <v>18320</v>
      </c>
      <c r="E116" s="70">
        <f t="shared" si="2"/>
        <v>71</v>
      </c>
      <c r="F116" s="70">
        <v>6.73</v>
      </c>
      <c r="G116" s="17">
        <f t="shared" si="3"/>
        <v>477.83000000000004</v>
      </c>
      <c r="H116" s="70"/>
      <c r="I116" s="168"/>
      <c r="J116" s="75"/>
      <c r="K116" s="17">
        <f>июн.23!K116+июл.23!H116-июл.23!G116</f>
        <v>-1709.42</v>
      </c>
      <c r="L116" s="11"/>
    </row>
    <row r="117" spans="1:12">
      <c r="A117" s="138"/>
      <c r="B117" s="117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7">
        <f t="shared" si="3"/>
        <v>0</v>
      </c>
      <c r="H117" s="70"/>
      <c r="I117" s="168"/>
      <c r="J117" s="75"/>
      <c r="K117" s="17">
        <f>июн.23!K117+июл.23!H117-июл.23!G117</f>
        <v>0</v>
      </c>
      <c r="L117" s="11"/>
    </row>
    <row r="118" spans="1:12">
      <c r="A118" s="138"/>
      <c r="B118" s="117">
        <v>113</v>
      </c>
      <c r="C118" s="69">
        <v>1567</v>
      </c>
      <c r="D118" s="69">
        <v>1729</v>
      </c>
      <c r="E118" s="70">
        <f t="shared" si="2"/>
        <v>162</v>
      </c>
      <c r="F118" s="70">
        <v>6.73</v>
      </c>
      <c r="G118" s="17">
        <f t="shared" si="3"/>
        <v>1090.26</v>
      </c>
      <c r="H118" s="70"/>
      <c r="I118" s="168"/>
      <c r="J118" s="75"/>
      <c r="K118" s="17">
        <f>июн.23!K118+июл.23!H118-июл.23!G118</f>
        <v>-1446.95</v>
      </c>
      <c r="L118" s="11"/>
    </row>
    <row r="119" spans="1:12">
      <c r="A119" s="138"/>
      <c r="B119" s="117">
        <v>114</v>
      </c>
      <c r="C119" s="69"/>
      <c r="D119" s="69"/>
      <c r="E119" s="70">
        <f t="shared" si="2"/>
        <v>0</v>
      </c>
      <c r="F119" s="70">
        <v>6.73</v>
      </c>
      <c r="G119" s="17">
        <f t="shared" si="3"/>
        <v>0</v>
      </c>
      <c r="H119" s="70"/>
      <c r="I119" s="168"/>
      <c r="J119" s="75"/>
      <c r="K119" s="17">
        <f>июн.23!K119+июл.23!H119-июл.23!G119</f>
        <v>0</v>
      </c>
      <c r="L119" s="11"/>
    </row>
    <row r="120" spans="1:12">
      <c r="A120" s="22"/>
      <c r="B120" s="117">
        <v>116</v>
      </c>
      <c r="C120" s="69">
        <v>119359</v>
      </c>
      <c r="D120" s="69">
        <v>119418</v>
      </c>
      <c r="E120" s="70">
        <f t="shared" si="2"/>
        <v>59</v>
      </c>
      <c r="F120" s="112">
        <v>4.71</v>
      </c>
      <c r="G120" s="17">
        <f t="shared" si="3"/>
        <v>277.89</v>
      </c>
      <c r="H120" s="70"/>
      <c r="I120" s="168"/>
      <c r="J120" s="75"/>
      <c r="K120" s="17">
        <f>июн.23!K120+июл.23!H120-июл.23!G120</f>
        <v>14655.22</v>
      </c>
      <c r="L120" s="11"/>
    </row>
    <row r="121" spans="1:12">
      <c r="A121" s="138"/>
      <c r="B121" s="117">
        <v>117</v>
      </c>
      <c r="C121" s="69">
        <v>37922</v>
      </c>
      <c r="D121" s="69">
        <v>38071</v>
      </c>
      <c r="E121" s="70">
        <f t="shared" si="2"/>
        <v>149</v>
      </c>
      <c r="F121" s="70">
        <v>6.73</v>
      </c>
      <c r="G121" s="17">
        <f t="shared" si="3"/>
        <v>1002.7700000000001</v>
      </c>
      <c r="H121" s="70"/>
      <c r="I121" s="168"/>
      <c r="J121" s="75"/>
      <c r="K121" s="17">
        <f>июн.23!K121+июл.23!H121-июл.23!G121</f>
        <v>51339.3</v>
      </c>
      <c r="L121" s="11"/>
    </row>
    <row r="122" spans="1:12">
      <c r="A122" s="138"/>
      <c r="B122" s="117">
        <v>118</v>
      </c>
      <c r="C122" s="69">
        <v>24873</v>
      </c>
      <c r="D122" s="69">
        <v>25112</v>
      </c>
      <c r="E122" s="70">
        <f t="shared" si="2"/>
        <v>239</v>
      </c>
      <c r="F122" s="70">
        <v>6.73</v>
      </c>
      <c r="G122" s="17">
        <f t="shared" si="3"/>
        <v>1608.47</v>
      </c>
      <c r="H122" s="70"/>
      <c r="I122" s="168"/>
      <c r="J122" s="75"/>
      <c r="K122" s="17">
        <f>июн.23!K122+июл.23!H122-июл.23!G122</f>
        <v>-16126.640000000001</v>
      </c>
      <c r="L122" s="11"/>
    </row>
    <row r="123" spans="1:12">
      <c r="A123" s="138"/>
      <c r="B123" s="117">
        <v>120</v>
      </c>
      <c r="C123" s="69">
        <v>1416</v>
      </c>
      <c r="D123" s="69">
        <v>1536</v>
      </c>
      <c r="E123" s="70">
        <f t="shared" si="2"/>
        <v>120</v>
      </c>
      <c r="F123" s="70">
        <v>6.73</v>
      </c>
      <c r="G123" s="17">
        <f t="shared" si="3"/>
        <v>807.6</v>
      </c>
      <c r="H123" s="70"/>
      <c r="I123" s="168"/>
      <c r="J123" s="75"/>
      <c r="K123" s="17">
        <f>июн.23!K123+июл.23!H123-июл.23!G123</f>
        <v>-5424.38</v>
      </c>
      <c r="L123" s="11"/>
    </row>
    <row r="124" spans="1:12">
      <c r="A124" s="138"/>
      <c r="B124" s="117">
        <v>121</v>
      </c>
      <c r="C124" s="69"/>
      <c r="D124" s="69"/>
      <c r="E124" s="70">
        <f t="shared" si="2"/>
        <v>0</v>
      </c>
      <c r="F124" s="70">
        <v>6.73</v>
      </c>
      <c r="G124" s="17">
        <f t="shared" si="3"/>
        <v>0</v>
      </c>
      <c r="H124" s="70"/>
      <c r="I124" s="168"/>
      <c r="J124" s="75"/>
      <c r="K124" s="17">
        <f>июн.23!K124+июл.23!H124-июл.23!G124</f>
        <v>0</v>
      </c>
      <c r="L124" s="11"/>
    </row>
    <row r="125" spans="1:12">
      <c r="A125" s="138"/>
      <c r="B125" s="117">
        <v>122</v>
      </c>
      <c r="C125" s="69">
        <v>1172</v>
      </c>
      <c r="D125" s="69">
        <v>1564</v>
      </c>
      <c r="E125" s="70">
        <f t="shared" si="2"/>
        <v>392</v>
      </c>
      <c r="F125" s="70">
        <v>6.73</v>
      </c>
      <c r="G125" s="17">
        <f t="shared" si="3"/>
        <v>2638.1600000000003</v>
      </c>
      <c r="H125" s="70"/>
      <c r="I125" s="168"/>
      <c r="J125" s="75"/>
      <c r="K125" s="17">
        <f>июн.23!K125+июл.23!H125-июл.23!G125</f>
        <v>-10518.99</v>
      </c>
      <c r="L125" s="11"/>
    </row>
    <row r="126" spans="1:12">
      <c r="A126" s="138"/>
      <c r="B126" s="117">
        <v>123</v>
      </c>
      <c r="C126" s="69"/>
      <c r="D126" s="69"/>
      <c r="E126" s="70">
        <f t="shared" si="2"/>
        <v>0</v>
      </c>
      <c r="F126" s="70">
        <v>6.73</v>
      </c>
      <c r="G126" s="17">
        <f t="shared" si="3"/>
        <v>0</v>
      </c>
      <c r="H126" s="70"/>
      <c r="I126" s="168"/>
      <c r="J126" s="75"/>
      <c r="K126" s="17">
        <f>июн.23!K126+июл.23!H126-июл.23!G126</f>
        <v>0</v>
      </c>
      <c r="L126" s="11"/>
    </row>
    <row r="127" spans="1:12">
      <c r="A127" s="138"/>
      <c r="B127" s="117">
        <v>124</v>
      </c>
      <c r="C127" s="69"/>
      <c r="D127" s="69"/>
      <c r="E127" s="70">
        <f t="shared" si="2"/>
        <v>0</v>
      </c>
      <c r="F127" s="70">
        <v>6.73</v>
      </c>
      <c r="G127" s="17">
        <f t="shared" si="3"/>
        <v>0</v>
      </c>
      <c r="H127" s="70"/>
      <c r="I127" s="168"/>
      <c r="J127" s="75"/>
      <c r="K127" s="17">
        <f>июн.23!K127+июл.23!H127-июл.23!G127</f>
        <v>0</v>
      </c>
      <c r="L127" s="11"/>
    </row>
    <row r="128" spans="1:12">
      <c r="A128" s="25"/>
      <c r="B128" s="117">
        <v>125</v>
      </c>
      <c r="C128" s="69">
        <v>947</v>
      </c>
      <c r="D128" s="69">
        <v>984</v>
      </c>
      <c r="E128" s="70">
        <f t="shared" si="2"/>
        <v>37</v>
      </c>
      <c r="F128" s="70">
        <v>6.73</v>
      </c>
      <c r="G128" s="17">
        <f t="shared" si="3"/>
        <v>249.01000000000002</v>
      </c>
      <c r="H128" s="70">
        <v>396.07</v>
      </c>
      <c r="I128" s="168">
        <v>831535</v>
      </c>
      <c r="J128" s="75">
        <v>45117</v>
      </c>
      <c r="K128" s="17">
        <f>июн.23!K128+июл.23!H128-июл.23!G128</f>
        <v>-162.52000000000007</v>
      </c>
      <c r="L128" s="11"/>
    </row>
    <row r="129" spans="1:12">
      <c r="A129" s="138"/>
      <c r="B129" s="117">
        <v>126</v>
      </c>
      <c r="C129" s="69"/>
      <c r="D129" s="69"/>
      <c r="E129" s="70">
        <f t="shared" si="2"/>
        <v>0</v>
      </c>
      <c r="F129" s="70">
        <v>6.73</v>
      </c>
      <c r="G129" s="17">
        <f t="shared" si="3"/>
        <v>0</v>
      </c>
      <c r="H129" s="70"/>
      <c r="I129" s="168"/>
      <c r="J129" s="75"/>
      <c r="K129" s="17">
        <f>июн.23!K129+июл.23!H129-июл.23!G129</f>
        <v>0</v>
      </c>
      <c r="L129" s="11"/>
    </row>
    <row r="130" spans="1:12">
      <c r="A130" s="138"/>
      <c r="B130" s="117" t="s">
        <v>30</v>
      </c>
      <c r="C130" s="69">
        <v>17296</v>
      </c>
      <c r="D130" s="69">
        <v>17494</v>
      </c>
      <c r="E130" s="70">
        <f t="shared" si="2"/>
        <v>198</v>
      </c>
      <c r="F130" s="112">
        <v>4.71</v>
      </c>
      <c r="G130" s="17">
        <f t="shared" si="3"/>
        <v>932.58</v>
      </c>
      <c r="H130" s="70"/>
      <c r="I130" s="168"/>
      <c r="J130" s="75"/>
      <c r="K130" s="17">
        <f>июн.23!K130+июл.23!H130-июл.23!G130</f>
        <v>3669.3300000000008</v>
      </c>
      <c r="L130" s="11"/>
    </row>
    <row r="131" spans="1:12">
      <c r="A131" s="138"/>
      <c r="B131" s="117" t="s">
        <v>23</v>
      </c>
      <c r="C131" s="69">
        <v>8223</v>
      </c>
      <c r="D131" s="69">
        <v>8348</v>
      </c>
      <c r="E131" s="70">
        <f t="shared" si="2"/>
        <v>125</v>
      </c>
      <c r="F131" s="112">
        <v>4.71</v>
      </c>
      <c r="G131" s="17">
        <f t="shared" si="3"/>
        <v>588.75</v>
      </c>
      <c r="H131" s="70">
        <v>3000</v>
      </c>
      <c r="I131" s="168">
        <v>412880</v>
      </c>
      <c r="J131" s="75">
        <v>45131</v>
      </c>
      <c r="K131" s="17">
        <f>июн.23!K131+июл.23!H131-июл.23!G131</f>
        <v>2733.79</v>
      </c>
      <c r="L131" s="11"/>
    </row>
    <row r="132" spans="1:12">
      <c r="A132" s="138"/>
      <c r="B132" s="117">
        <v>129</v>
      </c>
      <c r="C132" s="69">
        <v>5803</v>
      </c>
      <c r="D132" s="69">
        <v>6099</v>
      </c>
      <c r="E132" s="70">
        <f t="shared" si="2"/>
        <v>296</v>
      </c>
      <c r="F132" s="70">
        <v>6.73</v>
      </c>
      <c r="G132" s="17">
        <f t="shared" si="3"/>
        <v>1992.0800000000002</v>
      </c>
      <c r="H132" s="70"/>
      <c r="I132" s="168"/>
      <c r="J132" s="75"/>
      <c r="K132" s="17">
        <f>июн.23!K132+июл.23!H132-июл.23!G132</f>
        <v>3045.5299999999997</v>
      </c>
      <c r="L132" s="11"/>
    </row>
    <row r="133" spans="1:12">
      <c r="A133" s="138"/>
      <c r="B133" s="117">
        <v>130</v>
      </c>
      <c r="C133" s="69"/>
      <c r="D133" s="69"/>
      <c r="E133" s="70">
        <f t="shared" si="2"/>
        <v>0</v>
      </c>
      <c r="F133" s="70">
        <v>6.73</v>
      </c>
      <c r="G133" s="17">
        <f t="shared" si="3"/>
        <v>0</v>
      </c>
      <c r="H133" s="70"/>
      <c r="I133" s="168"/>
      <c r="J133" s="75"/>
      <c r="K133" s="17">
        <f>июн.23!K133+июл.23!H133-июл.23!G133</f>
        <v>0</v>
      </c>
      <c r="L133" s="11"/>
    </row>
    <row r="134" spans="1:12">
      <c r="A134" s="138"/>
      <c r="B134" s="117">
        <v>131</v>
      </c>
      <c r="C134" s="69"/>
      <c r="D134" s="69"/>
      <c r="E134" s="70">
        <f t="shared" si="2"/>
        <v>0</v>
      </c>
      <c r="F134" s="70">
        <v>6.73</v>
      </c>
      <c r="G134" s="17">
        <f t="shared" si="3"/>
        <v>0</v>
      </c>
      <c r="H134" s="70"/>
      <c r="I134" s="168"/>
      <c r="J134" s="75"/>
      <c r="K134" s="17">
        <f>июн.23!K134+июл.23!H134-июл.23!G134</f>
        <v>0</v>
      </c>
      <c r="L134" s="11"/>
    </row>
    <row r="135" spans="1:12">
      <c r="A135" s="138"/>
      <c r="B135" s="117">
        <v>132</v>
      </c>
      <c r="C135" s="69"/>
      <c r="D135" s="69"/>
      <c r="E135" s="70">
        <f t="shared" si="2"/>
        <v>0</v>
      </c>
      <c r="F135" s="70">
        <v>6.73</v>
      </c>
      <c r="G135" s="17">
        <f t="shared" si="3"/>
        <v>0</v>
      </c>
      <c r="H135" s="70"/>
      <c r="I135" s="168"/>
      <c r="J135" s="75"/>
      <c r="K135" s="17">
        <f>июн.23!K135+июл.23!H135-июл.23!G135</f>
        <v>0</v>
      </c>
      <c r="L135" s="11"/>
    </row>
    <row r="136" spans="1:12">
      <c r="A136" s="138"/>
      <c r="B136" s="117">
        <v>133</v>
      </c>
      <c r="C136" s="69"/>
      <c r="D136" s="69"/>
      <c r="E136" s="70">
        <f t="shared" si="2"/>
        <v>0</v>
      </c>
      <c r="F136" s="70">
        <v>6.73</v>
      </c>
      <c r="G136" s="17">
        <f t="shared" si="3"/>
        <v>0</v>
      </c>
      <c r="H136" s="70"/>
      <c r="I136" s="168"/>
      <c r="J136" s="75"/>
      <c r="K136" s="17">
        <f>июн.23!K136+июл.23!H136-июл.23!G136</f>
        <v>0</v>
      </c>
      <c r="L136" s="11"/>
    </row>
    <row r="137" spans="1:12">
      <c r="A137" s="138"/>
      <c r="B137" s="118">
        <v>134</v>
      </c>
      <c r="C137" s="69"/>
      <c r="D137" s="69"/>
      <c r="E137" s="70">
        <f t="shared" si="2"/>
        <v>0</v>
      </c>
      <c r="F137" s="70">
        <v>6.73</v>
      </c>
      <c r="G137" s="70">
        <f t="shared" si="3"/>
        <v>0</v>
      </c>
      <c r="H137" s="70"/>
      <c r="I137" s="168"/>
      <c r="J137" s="75"/>
      <c r="K137" s="17">
        <f>июн.23!K137+июл.23!H137-июл.23!G137</f>
        <v>0</v>
      </c>
      <c r="L137" s="11"/>
    </row>
    <row r="138" spans="1:12">
      <c r="A138" s="138"/>
      <c r="B138" s="130">
        <v>135</v>
      </c>
      <c r="C138" s="69">
        <v>43217</v>
      </c>
      <c r="D138" s="69">
        <v>43445</v>
      </c>
      <c r="E138" s="70">
        <f t="shared" si="2"/>
        <v>228</v>
      </c>
      <c r="F138" s="112">
        <v>4.71</v>
      </c>
      <c r="G138" s="70">
        <f t="shared" si="3"/>
        <v>1073.8799999999999</v>
      </c>
      <c r="H138" s="70">
        <v>7000</v>
      </c>
      <c r="I138" s="168">
        <v>280636</v>
      </c>
      <c r="J138" s="75">
        <v>45120</v>
      </c>
      <c r="K138" s="17">
        <f>июн.23!K138+июл.23!H138-июл.23!G138</f>
        <v>8049.3800000000019</v>
      </c>
      <c r="L138" s="11"/>
    </row>
    <row r="139" spans="1:12">
      <c r="A139" s="138"/>
      <c r="B139" s="118">
        <v>136</v>
      </c>
      <c r="C139" s="69"/>
      <c r="D139" s="69"/>
      <c r="E139" s="70">
        <f t="shared" ref="E139:E202" si="4">D139-C139</f>
        <v>0</v>
      </c>
      <c r="F139" s="70">
        <v>6.73</v>
      </c>
      <c r="G139" s="17">
        <f t="shared" ref="G139:G202" si="5">F139*E139</f>
        <v>0</v>
      </c>
      <c r="H139" s="70"/>
      <c r="I139" s="168"/>
      <c r="J139" s="75"/>
      <c r="K139" s="17">
        <f>июн.23!K139+июл.23!H139-июл.23!G139</f>
        <v>0</v>
      </c>
      <c r="L139" s="11"/>
    </row>
    <row r="140" spans="1:12">
      <c r="A140" s="138"/>
      <c r="B140" s="117">
        <v>137</v>
      </c>
      <c r="C140" s="69">
        <v>1097</v>
      </c>
      <c r="D140" s="69">
        <v>1143</v>
      </c>
      <c r="E140" s="70">
        <f t="shared" si="4"/>
        <v>46</v>
      </c>
      <c r="F140" s="70">
        <v>6.73</v>
      </c>
      <c r="G140" s="17">
        <f t="shared" si="5"/>
        <v>309.58000000000004</v>
      </c>
      <c r="H140" s="70"/>
      <c r="I140" s="168"/>
      <c r="J140" s="75"/>
      <c r="K140" s="17">
        <f>июн.23!K140+июл.23!H140-июл.23!G140</f>
        <v>-96.990000000000123</v>
      </c>
      <c r="L140" s="11"/>
    </row>
    <row r="141" spans="1:12">
      <c r="A141" s="22"/>
      <c r="B141" s="130">
        <v>138</v>
      </c>
      <c r="C141" s="69">
        <v>47904</v>
      </c>
      <c r="D141" s="69">
        <v>48111</v>
      </c>
      <c r="E141" s="70">
        <f t="shared" si="4"/>
        <v>207</v>
      </c>
      <c r="F141" s="112">
        <v>4.71</v>
      </c>
      <c r="G141" s="17">
        <f t="shared" si="5"/>
        <v>974.97</v>
      </c>
      <c r="H141" s="70">
        <v>3000</v>
      </c>
      <c r="I141" s="168">
        <v>144848</v>
      </c>
      <c r="J141" s="75">
        <v>45135</v>
      </c>
      <c r="K141" s="17">
        <f>июн.23!K141+июл.23!H141-июл.23!G141</f>
        <v>13804.730000000001</v>
      </c>
      <c r="L141" s="11"/>
    </row>
    <row r="142" spans="1:12">
      <c r="A142" s="22"/>
      <c r="B142" s="117">
        <v>139</v>
      </c>
      <c r="C142" s="69"/>
      <c r="D142" s="69"/>
      <c r="E142" s="70">
        <f t="shared" si="4"/>
        <v>0</v>
      </c>
      <c r="F142" s="70">
        <v>6.73</v>
      </c>
      <c r="G142" s="17">
        <f t="shared" si="5"/>
        <v>0</v>
      </c>
      <c r="H142" s="70"/>
      <c r="I142" s="168"/>
      <c r="J142" s="75"/>
      <c r="K142" s="17">
        <f>июн.23!K142+июл.23!H142-июл.23!G142</f>
        <v>0</v>
      </c>
      <c r="L142" s="11"/>
    </row>
    <row r="143" spans="1:12">
      <c r="A143" s="138"/>
      <c r="B143" s="117">
        <v>140</v>
      </c>
      <c r="C143" s="69">
        <v>4365</v>
      </c>
      <c r="D143" s="69">
        <v>4533</v>
      </c>
      <c r="E143" s="70">
        <f t="shared" si="4"/>
        <v>168</v>
      </c>
      <c r="F143" s="112">
        <v>4.71</v>
      </c>
      <c r="G143" s="17">
        <f t="shared" si="5"/>
        <v>791.28</v>
      </c>
      <c r="H143" s="70"/>
      <c r="I143" s="168"/>
      <c r="J143" s="75"/>
      <c r="K143" s="17">
        <f>июн.23!K143+июл.23!H143-июл.23!G143</f>
        <v>-791.28</v>
      </c>
      <c r="L143" s="11"/>
    </row>
    <row r="144" spans="1:12">
      <c r="A144" s="138"/>
      <c r="B144" s="117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7">
        <f t="shared" si="5"/>
        <v>0</v>
      </c>
      <c r="H144" s="70"/>
      <c r="I144" s="168"/>
      <c r="J144" s="75"/>
      <c r="K144" s="17">
        <f>июн.23!K144+июл.23!H144-июл.23!G144</f>
        <v>-935.47</v>
      </c>
      <c r="L144" s="11"/>
    </row>
    <row r="145" spans="1:12">
      <c r="A145" s="138"/>
      <c r="B145" s="117">
        <v>142</v>
      </c>
      <c r="C145" s="69"/>
      <c r="D145" s="69"/>
      <c r="E145" s="70">
        <f t="shared" si="4"/>
        <v>0</v>
      </c>
      <c r="F145" s="70">
        <v>6.73</v>
      </c>
      <c r="G145" s="17">
        <f t="shared" si="5"/>
        <v>0</v>
      </c>
      <c r="H145" s="70"/>
      <c r="I145" s="168"/>
      <c r="J145" s="75"/>
      <c r="K145" s="17">
        <f>июн.23!K145+июл.23!H145-июл.23!G145</f>
        <v>0</v>
      </c>
      <c r="L145" s="11"/>
    </row>
    <row r="146" spans="1:12">
      <c r="A146" s="138"/>
      <c r="B146" s="117">
        <v>143</v>
      </c>
      <c r="C146" s="69">
        <v>5910</v>
      </c>
      <c r="D146" s="69">
        <v>6233</v>
      </c>
      <c r="E146" s="70">
        <f t="shared" si="4"/>
        <v>323</v>
      </c>
      <c r="F146" s="112">
        <v>4.71</v>
      </c>
      <c r="G146" s="17">
        <f t="shared" si="5"/>
        <v>1521.33</v>
      </c>
      <c r="H146" s="70"/>
      <c r="I146" s="168"/>
      <c r="J146" s="75"/>
      <c r="K146" s="17">
        <f>июн.23!K146+июл.23!H146-июл.23!G146</f>
        <v>-3042.66</v>
      </c>
      <c r="L146" s="11"/>
    </row>
    <row r="147" spans="1:12">
      <c r="A147" s="138"/>
      <c r="B147" s="117">
        <v>144</v>
      </c>
      <c r="C147" s="69">
        <v>3713</v>
      </c>
      <c r="D147" s="69">
        <v>3798</v>
      </c>
      <c r="E147" s="70">
        <f t="shared" si="4"/>
        <v>85</v>
      </c>
      <c r="F147" s="70">
        <v>6.73</v>
      </c>
      <c r="G147" s="17">
        <f t="shared" si="5"/>
        <v>572.05000000000007</v>
      </c>
      <c r="H147" s="70"/>
      <c r="I147" s="168"/>
      <c r="J147" s="75"/>
      <c r="K147" s="17">
        <f>июн.23!K147+июл.23!H147-июл.23!G147</f>
        <v>-3903.4000000000005</v>
      </c>
      <c r="L147" s="11"/>
    </row>
    <row r="148" spans="1:12">
      <c r="A148" s="138"/>
      <c r="B148" s="117">
        <v>145</v>
      </c>
      <c r="C148" s="69"/>
      <c r="D148" s="69"/>
      <c r="E148" s="70">
        <f t="shared" si="4"/>
        <v>0</v>
      </c>
      <c r="F148" s="70">
        <v>6.73</v>
      </c>
      <c r="G148" s="17">
        <f t="shared" si="5"/>
        <v>0</v>
      </c>
      <c r="H148" s="70"/>
      <c r="I148" s="168"/>
      <c r="J148" s="75"/>
      <c r="K148" s="17">
        <f>июн.23!K148+июл.23!H148-июл.23!G148</f>
        <v>0</v>
      </c>
      <c r="L148" s="11"/>
    </row>
    <row r="149" spans="1:12">
      <c r="A149" s="138"/>
      <c r="B149" s="117">
        <v>146</v>
      </c>
      <c r="C149" s="69"/>
      <c r="D149" s="69"/>
      <c r="E149" s="70">
        <f t="shared" si="4"/>
        <v>0</v>
      </c>
      <c r="F149" s="70">
        <v>6.73</v>
      </c>
      <c r="G149" s="17">
        <f t="shared" si="5"/>
        <v>0</v>
      </c>
      <c r="H149" s="70"/>
      <c r="I149" s="168"/>
      <c r="J149" s="75"/>
      <c r="K149" s="17">
        <f>июн.23!K149+июл.23!H149-июл.23!G149</f>
        <v>0</v>
      </c>
      <c r="L149" s="11"/>
    </row>
    <row r="150" spans="1:12">
      <c r="A150" s="138"/>
      <c r="B150" s="117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7">
        <f t="shared" si="5"/>
        <v>0</v>
      </c>
      <c r="H150" s="70"/>
      <c r="I150" s="168"/>
      <c r="J150" s="75"/>
      <c r="K150" s="17">
        <f>июн.23!K150+июл.23!H150-июл.23!G150</f>
        <v>0</v>
      </c>
      <c r="L150" s="11"/>
    </row>
    <row r="151" spans="1:12">
      <c r="A151" s="138"/>
      <c r="B151" s="147" t="s">
        <v>32</v>
      </c>
      <c r="C151" s="69">
        <v>22503</v>
      </c>
      <c r="D151" s="69">
        <v>22514</v>
      </c>
      <c r="E151" s="70">
        <f t="shared" si="4"/>
        <v>11</v>
      </c>
      <c r="F151" s="70">
        <v>6.73</v>
      </c>
      <c r="G151" s="17">
        <f t="shared" si="5"/>
        <v>74.03</v>
      </c>
      <c r="H151" s="70"/>
      <c r="I151" s="168"/>
      <c r="J151" s="75"/>
      <c r="K151" s="17">
        <f>июн.23!K151+июл.23!H151-июл.23!G151</f>
        <v>12380.839999999998</v>
      </c>
      <c r="L151" s="11"/>
    </row>
    <row r="152" spans="1:12">
      <c r="A152" s="138"/>
      <c r="B152" s="117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7">
        <f t="shared" si="5"/>
        <v>0</v>
      </c>
      <c r="H152" s="70"/>
      <c r="I152" s="168"/>
      <c r="J152" s="75"/>
      <c r="K152" s="17">
        <f>июн.23!K152+июл.23!H152-июл.23!G152</f>
        <v>0</v>
      </c>
      <c r="L152" s="11"/>
    </row>
    <row r="153" spans="1:12">
      <c r="A153" s="138"/>
      <c r="B153" s="117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7">
        <f t="shared" si="5"/>
        <v>0</v>
      </c>
      <c r="H153" s="70"/>
      <c r="I153" s="168"/>
      <c r="J153" s="75"/>
      <c r="K153" s="17">
        <f>июн.23!K153+июл.23!H153-июл.23!G153</f>
        <v>0</v>
      </c>
      <c r="L153" s="11"/>
    </row>
    <row r="154" spans="1:12">
      <c r="A154" s="26"/>
      <c r="B154" s="117">
        <v>151</v>
      </c>
      <c r="C154" s="69">
        <v>80</v>
      </c>
      <c r="D154" s="69">
        <v>104</v>
      </c>
      <c r="E154" s="70">
        <f t="shared" si="4"/>
        <v>24</v>
      </c>
      <c r="F154" s="70">
        <v>6.73</v>
      </c>
      <c r="G154" s="17">
        <f t="shared" si="5"/>
        <v>161.52000000000001</v>
      </c>
      <c r="H154" s="70"/>
      <c r="I154" s="168"/>
      <c r="J154" s="75"/>
      <c r="K154" s="17">
        <f>июн.23!K154+июл.23!H154-июл.23!G154</f>
        <v>-666.27</v>
      </c>
      <c r="L154" s="11"/>
    </row>
    <row r="155" spans="1:12">
      <c r="A155" s="138"/>
      <c r="B155" s="117">
        <v>152</v>
      </c>
      <c r="C155" s="69">
        <v>979</v>
      </c>
      <c r="D155" s="69">
        <v>1050</v>
      </c>
      <c r="E155" s="70">
        <f t="shared" si="4"/>
        <v>71</v>
      </c>
      <c r="F155" s="141">
        <v>4.71</v>
      </c>
      <c r="G155" s="17">
        <f t="shared" si="5"/>
        <v>334.41</v>
      </c>
      <c r="H155" s="70"/>
      <c r="I155" s="168"/>
      <c r="J155" s="75"/>
      <c r="K155" s="17">
        <f>июн.23!K155+июл.23!H155-июл.23!G155</f>
        <v>-4500.2800000000007</v>
      </c>
      <c r="L155" s="11"/>
    </row>
    <row r="156" spans="1:12">
      <c r="A156" s="138"/>
      <c r="B156" s="117">
        <v>153</v>
      </c>
      <c r="C156" s="69">
        <v>12441</v>
      </c>
      <c r="D156" s="69">
        <v>12620</v>
      </c>
      <c r="E156" s="70">
        <f t="shared" si="4"/>
        <v>179</v>
      </c>
      <c r="F156" s="141">
        <v>4.71</v>
      </c>
      <c r="G156" s="17">
        <f t="shared" si="5"/>
        <v>843.09</v>
      </c>
      <c r="H156" s="70"/>
      <c r="I156" s="168"/>
      <c r="J156" s="75"/>
      <c r="K156" s="17">
        <f>июн.23!K156+июл.23!H156-июл.23!G156</f>
        <v>19444.670000000002</v>
      </c>
      <c r="L156" s="11"/>
    </row>
    <row r="157" spans="1:12">
      <c r="A157" s="138"/>
      <c r="B157" s="117">
        <v>154</v>
      </c>
      <c r="C157" s="69"/>
      <c r="D157" s="69"/>
      <c r="E157" s="70">
        <f t="shared" si="4"/>
        <v>0</v>
      </c>
      <c r="F157" s="70">
        <v>6.73</v>
      </c>
      <c r="G157" s="17">
        <f t="shared" si="5"/>
        <v>0</v>
      </c>
      <c r="H157" s="70"/>
      <c r="I157" s="168"/>
      <c r="J157" s="75"/>
      <c r="K157" s="17">
        <f>июн.23!K157+июл.23!H157-июл.23!G157</f>
        <v>0</v>
      </c>
      <c r="L157" s="11"/>
    </row>
    <row r="158" spans="1:12">
      <c r="A158" s="138"/>
      <c r="B158" s="117">
        <v>155</v>
      </c>
      <c r="C158" s="69">
        <v>1347</v>
      </c>
      <c r="D158" s="69">
        <v>1347</v>
      </c>
      <c r="E158" s="70">
        <f t="shared" si="4"/>
        <v>0</v>
      </c>
      <c r="F158" s="70">
        <v>6.73</v>
      </c>
      <c r="G158" s="17">
        <f t="shared" si="5"/>
        <v>0</v>
      </c>
      <c r="H158" s="70"/>
      <c r="I158" s="168"/>
      <c r="J158" s="75"/>
      <c r="K158" s="17">
        <f>июн.23!K158+июл.23!H158-июл.23!G158</f>
        <v>-33.650000000000006</v>
      </c>
      <c r="L158" s="11"/>
    </row>
    <row r="159" spans="1:12">
      <c r="A159" s="138"/>
      <c r="B159" s="117">
        <v>156</v>
      </c>
      <c r="C159" s="69">
        <v>24976</v>
      </c>
      <c r="D159" s="69">
        <v>25348</v>
      </c>
      <c r="E159" s="70">
        <f t="shared" si="4"/>
        <v>372</v>
      </c>
      <c r="F159" s="112">
        <v>4.71</v>
      </c>
      <c r="G159" s="17">
        <f t="shared" si="5"/>
        <v>1752.12</v>
      </c>
      <c r="H159" s="70">
        <v>7000</v>
      </c>
      <c r="I159" s="168">
        <v>829556</v>
      </c>
      <c r="J159" s="75">
        <v>45133</v>
      </c>
      <c r="K159" s="17">
        <f>июн.23!K159+июл.23!H159-июл.23!G159</f>
        <v>11585.780000000002</v>
      </c>
      <c r="L159" s="11"/>
    </row>
    <row r="160" spans="1:12">
      <c r="A160" s="138"/>
      <c r="B160" s="117">
        <v>157</v>
      </c>
      <c r="C160" s="69">
        <v>7005</v>
      </c>
      <c r="D160" s="69">
        <v>7072</v>
      </c>
      <c r="E160" s="70">
        <f t="shared" si="4"/>
        <v>67</v>
      </c>
      <c r="F160" s="112">
        <v>4.71</v>
      </c>
      <c r="G160" s="17">
        <f t="shared" si="5"/>
        <v>315.57</v>
      </c>
      <c r="H160" s="70"/>
      <c r="I160" s="168"/>
      <c r="J160" s="75"/>
      <c r="K160" s="17">
        <f>июн.23!K160+июл.23!H160-июл.23!G160</f>
        <v>1134.8400000000001</v>
      </c>
      <c r="L160" s="11"/>
    </row>
    <row r="161" spans="1:12">
      <c r="A161" s="138"/>
      <c r="B161" s="117">
        <v>158</v>
      </c>
      <c r="C161" s="69">
        <v>153</v>
      </c>
      <c r="D161" s="69">
        <v>274</v>
      </c>
      <c r="E161" s="70">
        <f t="shared" si="4"/>
        <v>121</v>
      </c>
      <c r="F161" s="70">
        <v>6.73</v>
      </c>
      <c r="G161" s="17">
        <f t="shared" si="5"/>
        <v>814.33</v>
      </c>
      <c r="H161" s="70"/>
      <c r="I161" s="168"/>
      <c r="J161" s="75"/>
      <c r="K161" s="17">
        <f>июн.23!K161+июл.23!H161-июл.23!G161</f>
        <v>-1534.44</v>
      </c>
      <c r="L161" s="11"/>
    </row>
    <row r="162" spans="1:12">
      <c r="A162" s="138"/>
      <c r="B162" s="117">
        <v>159</v>
      </c>
      <c r="C162" s="69">
        <v>523</v>
      </c>
      <c r="D162" s="69">
        <v>630</v>
      </c>
      <c r="E162" s="70">
        <f t="shared" si="4"/>
        <v>107</v>
      </c>
      <c r="F162" s="70">
        <v>6.73</v>
      </c>
      <c r="G162" s="17">
        <f t="shared" si="5"/>
        <v>720.11</v>
      </c>
      <c r="H162" s="70"/>
      <c r="I162" s="168"/>
      <c r="J162" s="75"/>
      <c r="K162" s="17">
        <f>июн.23!K162+июл.23!H162-июл.23!G162</f>
        <v>884.79999999999984</v>
      </c>
      <c r="L162" s="11"/>
    </row>
    <row r="163" spans="1:12">
      <c r="A163" s="138"/>
      <c r="B163" s="117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17">
        <f t="shared" si="5"/>
        <v>0</v>
      </c>
      <c r="H163" s="70">
        <v>2000</v>
      </c>
      <c r="I163" s="168">
        <v>452721</v>
      </c>
      <c r="J163" s="75">
        <v>45127</v>
      </c>
      <c r="K163" s="17">
        <f>июн.23!K163+июл.23!H163-июл.23!G163</f>
        <v>647.27</v>
      </c>
      <c r="L163" s="11"/>
    </row>
    <row r="164" spans="1:12">
      <c r="A164" s="107"/>
      <c r="B164" s="117">
        <v>161</v>
      </c>
      <c r="C164" s="69"/>
      <c r="D164" s="69"/>
      <c r="E164" s="70">
        <f t="shared" si="4"/>
        <v>0</v>
      </c>
      <c r="F164" s="70">
        <v>6.73</v>
      </c>
      <c r="G164" s="17">
        <f t="shared" si="5"/>
        <v>0</v>
      </c>
      <c r="H164" s="70"/>
      <c r="I164" s="168"/>
      <c r="J164" s="75"/>
      <c r="K164" s="17">
        <f>июн.23!K164+июл.23!H164-июл.23!G164</f>
        <v>0</v>
      </c>
      <c r="L164" s="11"/>
    </row>
    <row r="165" spans="1:12">
      <c r="A165" s="138"/>
      <c r="B165" s="117">
        <v>162</v>
      </c>
      <c r="C165" s="69">
        <v>3973</v>
      </c>
      <c r="D165" s="69">
        <v>4046</v>
      </c>
      <c r="E165" s="70">
        <f t="shared" si="4"/>
        <v>73</v>
      </c>
      <c r="F165" s="70">
        <v>6.73</v>
      </c>
      <c r="G165" s="17">
        <f t="shared" si="5"/>
        <v>491.29</v>
      </c>
      <c r="H165" s="70"/>
      <c r="I165" s="168"/>
      <c r="J165" s="75"/>
      <c r="K165" s="17">
        <f>июн.23!K165+июл.23!H165-июл.23!G165</f>
        <v>-615.12000000000012</v>
      </c>
      <c r="L165" s="11"/>
    </row>
    <row r="166" spans="1:12">
      <c r="A166" s="138"/>
      <c r="B166" s="148" t="s">
        <v>33</v>
      </c>
      <c r="C166" s="69">
        <v>40167</v>
      </c>
      <c r="D166" s="69">
        <v>41035</v>
      </c>
      <c r="E166" s="70">
        <f t="shared" si="4"/>
        <v>868</v>
      </c>
      <c r="F166" s="112">
        <v>4.71</v>
      </c>
      <c r="G166" s="17">
        <f t="shared" si="5"/>
        <v>4088.2799999999997</v>
      </c>
      <c r="H166" s="70"/>
      <c r="I166" s="168"/>
      <c r="J166" s="75"/>
      <c r="K166" s="17">
        <f>июн.23!K166+июл.23!H166-июл.23!G166</f>
        <v>2983.3599999999951</v>
      </c>
      <c r="L166" s="11"/>
    </row>
    <row r="167" spans="1:12">
      <c r="A167" s="138"/>
      <c r="B167" s="117">
        <v>164</v>
      </c>
      <c r="C167" s="69"/>
      <c r="D167" s="69"/>
      <c r="E167" s="70">
        <f t="shared" si="4"/>
        <v>0</v>
      </c>
      <c r="F167" s="70">
        <v>6.73</v>
      </c>
      <c r="G167" s="17">
        <f t="shared" si="5"/>
        <v>0</v>
      </c>
      <c r="H167" s="70"/>
      <c r="I167" s="168"/>
      <c r="J167" s="75"/>
      <c r="K167" s="17">
        <f>июн.23!K167+июл.23!H167-июл.23!G167</f>
        <v>0</v>
      </c>
      <c r="L167" s="11"/>
    </row>
    <row r="168" spans="1:12">
      <c r="A168" s="138"/>
      <c r="B168" s="117">
        <v>165</v>
      </c>
      <c r="C168" s="69">
        <v>30901</v>
      </c>
      <c r="D168" s="69">
        <v>30987</v>
      </c>
      <c r="E168" s="70">
        <f t="shared" si="4"/>
        <v>86</v>
      </c>
      <c r="F168" s="70">
        <v>6.73</v>
      </c>
      <c r="G168" s="17">
        <f t="shared" si="5"/>
        <v>578.78000000000009</v>
      </c>
      <c r="H168" s="70"/>
      <c r="I168" s="168"/>
      <c r="J168" s="75"/>
      <c r="K168" s="17">
        <f>июн.23!K168+июл.23!H168-июл.23!G168</f>
        <v>-26738.29</v>
      </c>
      <c r="L168" s="11"/>
    </row>
    <row r="169" spans="1:12">
      <c r="A169" s="138"/>
      <c r="B169" s="117">
        <v>166</v>
      </c>
      <c r="C169" s="69"/>
      <c r="D169" s="69"/>
      <c r="E169" s="70">
        <f t="shared" si="4"/>
        <v>0</v>
      </c>
      <c r="F169" s="70">
        <v>6.73</v>
      </c>
      <c r="G169" s="17">
        <f t="shared" si="5"/>
        <v>0</v>
      </c>
      <c r="H169" s="70"/>
      <c r="I169" s="168"/>
      <c r="J169" s="75"/>
      <c r="K169" s="17">
        <f>июн.23!K169+июл.23!H169-июл.23!G169</f>
        <v>0</v>
      </c>
      <c r="L169" s="11"/>
    </row>
    <row r="170" spans="1:12">
      <c r="A170" s="138"/>
      <c r="B170" s="117">
        <v>167</v>
      </c>
      <c r="C170" s="69"/>
      <c r="D170" s="69"/>
      <c r="E170" s="70">
        <f t="shared" si="4"/>
        <v>0</v>
      </c>
      <c r="F170" s="70">
        <v>6.73</v>
      </c>
      <c r="G170" s="17">
        <f t="shared" si="5"/>
        <v>0</v>
      </c>
      <c r="H170" s="70"/>
      <c r="I170" s="168"/>
      <c r="J170" s="75"/>
      <c r="K170" s="17">
        <f>июн.23!K170+июл.23!H170-июл.23!G170</f>
        <v>0</v>
      </c>
      <c r="L170" s="11"/>
    </row>
    <row r="171" spans="1:12">
      <c r="A171" s="138"/>
      <c r="B171" s="117">
        <v>168</v>
      </c>
      <c r="C171" s="69">
        <v>14514</v>
      </c>
      <c r="D171" s="69">
        <v>14874</v>
      </c>
      <c r="E171" s="70">
        <f t="shared" si="4"/>
        <v>360</v>
      </c>
      <c r="F171" s="70">
        <v>6.73</v>
      </c>
      <c r="G171" s="17">
        <f t="shared" si="5"/>
        <v>2422.8000000000002</v>
      </c>
      <c r="H171" s="70">
        <v>12221.6</v>
      </c>
      <c r="I171" s="168">
        <v>217215</v>
      </c>
      <c r="J171" s="75">
        <v>45125</v>
      </c>
      <c r="K171" s="17">
        <f>июн.23!K171+июл.23!H171-июл.23!G171</f>
        <v>6988.05</v>
      </c>
      <c r="L171" s="11"/>
    </row>
    <row r="172" spans="1:12">
      <c r="A172" s="138"/>
      <c r="B172" s="117">
        <v>169</v>
      </c>
      <c r="C172" s="69"/>
      <c r="D172" s="69"/>
      <c r="E172" s="70">
        <f t="shared" si="4"/>
        <v>0</v>
      </c>
      <c r="F172" s="70">
        <v>6.73</v>
      </c>
      <c r="G172" s="17">
        <f t="shared" si="5"/>
        <v>0</v>
      </c>
      <c r="H172" s="70"/>
      <c r="I172" s="168"/>
      <c r="J172" s="75"/>
      <c r="K172" s="17">
        <f>июн.23!K172+июл.23!H172-июл.23!G172</f>
        <v>0</v>
      </c>
      <c r="L172" s="11"/>
    </row>
    <row r="173" spans="1:12">
      <c r="A173" s="138"/>
      <c r="B173" s="118">
        <v>170</v>
      </c>
      <c r="C173" s="69">
        <v>2256</v>
      </c>
      <c r="D173" s="69">
        <v>2276</v>
      </c>
      <c r="E173" s="70">
        <f t="shared" si="4"/>
        <v>20</v>
      </c>
      <c r="F173" s="70">
        <v>6.73</v>
      </c>
      <c r="G173" s="17">
        <f t="shared" si="5"/>
        <v>134.60000000000002</v>
      </c>
      <c r="H173" s="70"/>
      <c r="I173" s="168"/>
      <c r="J173" s="75"/>
      <c r="K173" s="17">
        <f>июн.23!K173+июл.23!H173-июл.23!G173</f>
        <v>-289.39000000000004</v>
      </c>
      <c r="L173" s="11"/>
    </row>
    <row r="174" spans="1:12">
      <c r="A174" s="138"/>
      <c r="B174" s="117">
        <v>171</v>
      </c>
      <c r="C174" s="69">
        <v>18360</v>
      </c>
      <c r="D174" s="69">
        <v>18731</v>
      </c>
      <c r="E174" s="70">
        <f t="shared" si="4"/>
        <v>371</v>
      </c>
      <c r="F174" s="70">
        <v>6.73</v>
      </c>
      <c r="G174" s="17">
        <f t="shared" si="5"/>
        <v>2496.8300000000004</v>
      </c>
      <c r="H174" s="70"/>
      <c r="I174" s="168"/>
      <c r="J174" s="75"/>
      <c r="K174" s="17">
        <f>июн.23!K174+июл.23!H174-июл.23!G174</f>
        <v>-411.31000000000131</v>
      </c>
      <c r="L174" s="11"/>
    </row>
    <row r="175" spans="1:12">
      <c r="A175" s="138"/>
      <c r="B175" s="130">
        <v>172</v>
      </c>
      <c r="C175" s="69">
        <v>46290</v>
      </c>
      <c r="D175" s="69">
        <v>46362</v>
      </c>
      <c r="E175" s="70">
        <f t="shared" si="4"/>
        <v>72</v>
      </c>
      <c r="F175" s="70">
        <v>6.73</v>
      </c>
      <c r="G175" s="17">
        <f t="shared" si="5"/>
        <v>484.56000000000006</v>
      </c>
      <c r="H175" s="70"/>
      <c r="I175" s="168"/>
      <c r="J175" s="75"/>
      <c r="K175" s="17">
        <f>июн.23!K175+июл.23!H175-июл.23!G175</f>
        <v>27396.76</v>
      </c>
      <c r="L175" s="11"/>
    </row>
    <row r="176" spans="1:12">
      <c r="A176" s="138"/>
      <c r="B176" s="117">
        <v>173</v>
      </c>
      <c r="C176" s="69">
        <v>117060</v>
      </c>
      <c r="D176" s="69">
        <v>117753</v>
      </c>
      <c r="E176" s="70">
        <f t="shared" si="4"/>
        <v>693</v>
      </c>
      <c r="F176" s="112">
        <v>4.71</v>
      </c>
      <c r="G176" s="17">
        <f t="shared" si="5"/>
        <v>3264.03</v>
      </c>
      <c r="H176" s="70">
        <v>3500</v>
      </c>
      <c r="I176" s="168">
        <v>155401</v>
      </c>
      <c r="J176" s="75">
        <v>45114</v>
      </c>
      <c r="K176" s="17">
        <f>июн.23!K176+июл.23!H176-июл.23!G176</f>
        <v>7157.84</v>
      </c>
      <c r="L176" s="11"/>
    </row>
    <row r="177" spans="1:12">
      <c r="A177" s="138"/>
      <c r="B177" s="117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7">
        <f t="shared" si="5"/>
        <v>0</v>
      </c>
      <c r="H177" s="70"/>
      <c r="I177" s="168"/>
      <c r="J177" s="75"/>
      <c r="K177" s="17">
        <f>июн.23!K177+июл.23!H177-июл.23!G177</f>
        <v>-20.190000000000001</v>
      </c>
      <c r="L177" s="11"/>
    </row>
    <row r="178" spans="1:12">
      <c r="A178" s="138"/>
      <c r="B178" s="117">
        <f>175</f>
        <v>175</v>
      </c>
      <c r="C178" s="69">
        <v>4064</v>
      </c>
      <c r="D178" s="69">
        <v>4342</v>
      </c>
      <c r="E178" s="70">
        <f t="shared" si="4"/>
        <v>278</v>
      </c>
      <c r="F178" s="70">
        <v>6.73</v>
      </c>
      <c r="G178" s="17">
        <f t="shared" si="5"/>
        <v>1870.94</v>
      </c>
      <c r="H178" s="70">
        <v>3000</v>
      </c>
      <c r="I178" s="168">
        <v>27944</v>
      </c>
      <c r="J178" s="75">
        <v>45138</v>
      </c>
      <c r="K178" s="17">
        <f>июн.23!K178+июл.23!H178-июл.23!G178</f>
        <v>-149.6400000000001</v>
      </c>
      <c r="L178" s="11"/>
    </row>
    <row r="179" spans="1:12">
      <c r="A179" s="138"/>
      <c r="B179" s="117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7">
        <f t="shared" si="5"/>
        <v>0</v>
      </c>
      <c r="H179" s="70"/>
      <c r="I179" s="168"/>
      <c r="J179" s="75"/>
      <c r="K179" s="17">
        <f>июн.23!K179+июл.23!H179-июл.23!G179</f>
        <v>-20.190000000000001</v>
      </c>
      <c r="L179" s="11"/>
    </row>
    <row r="180" spans="1:12">
      <c r="A180" s="138"/>
      <c r="B180" s="117">
        <v>177</v>
      </c>
      <c r="C180" s="69">
        <v>219</v>
      </c>
      <c r="D180" s="69">
        <v>4790</v>
      </c>
      <c r="E180" s="70">
        <f t="shared" si="4"/>
        <v>4571</v>
      </c>
      <c r="F180" s="70">
        <v>6.73</v>
      </c>
      <c r="G180" s="17">
        <f t="shared" si="5"/>
        <v>30762.83</v>
      </c>
      <c r="H180" s="70"/>
      <c r="I180" s="168"/>
      <c r="J180" s="75"/>
      <c r="K180" s="17">
        <f>июн.23!K180+июл.23!H180-июл.23!G180</f>
        <v>-14301.25</v>
      </c>
      <c r="L180" s="11"/>
    </row>
    <row r="181" spans="1:12">
      <c r="A181" s="138"/>
      <c r="B181" s="117">
        <v>178</v>
      </c>
      <c r="C181" s="69"/>
      <c r="D181" s="69"/>
      <c r="E181" s="70">
        <f t="shared" si="4"/>
        <v>0</v>
      </c>
      <c r="F181" s="70">
        <v>6.73</v>
      </c>
      <c r="G181" s="17">
        <f t="shared" si="5"/>
        <v>0</v>
      </c>
      <c r="H181" s="70"/>
      <c r="I181" s="168"/>
      <c r="J181" s="75"/>
      <c r="K181" s="17">
        <f>июн.23!K181+июл.23!H181-июл.23!G181</f>
        <v>0</v>
      </c>
      <c r="L181" s="11"/>
    </row>
    <row r="182" spans="1:12">
      <c r="A182" s="138"/>
      <c r="B182" s="117">
        <v>179</v>
      </c>
      <c r="C182" s="69"/>
      <c r="D182" s="69"/>
      <c r="E182" s="70">
        <f t="shared" si="4"/>
        <v>0</v>
      </c>
      <c r="F182" s="70">
        <v>6.73</v>
      </c>
      <c r="G182" s="17">
        <f t="shared" si="5"/>
        <v>0</v>
      </c>
      <c r="H182" s="70"/>
      <c r="I182" s="168"/>
      <c r="J182" s="75"/>
      <c r="K182" s="17">
        <f>июн.23!K182+июл.23!H182-июл.23!G182</f>
        <v>0</v>
      </c>
      <c r="L182" s="11"/>
    </row>
    <row r="183" spans="1:12">
      <c r="A183" s="138"/>
      <c r="B183" s="117">
        <v>180</v>
      </c>
      <c r="C183" s="69"/>
      <c r="D183" s="69"/>
      <c r="E183" s="70">
        <f t="shared" si="4"/>
        <v>0</v>
      </c>
      <c r="F183" s="70">
        <v>6.73</v>
      </c>
      <c r="G183" s="17">
        <f t="shared" si="5"/>
        <v>0</v>
      </c>
      <c r="H183" s="70"/>
      <c r="I183" s="168"/>
      <c r="J183" s="75"/>
      <c r="K183" s="17">
        <f>июн.23!K183+июл.23!H183-июл.23!G183</f>
        <v>0</v>
      </c>
      <c r="L183" s="11"/>
    </row>
    <row r="184" spans="1:12">
      <c r="A184" s="138"/>
      <c r="B184" s="117">
        <v>181</v>
      </c>
      <c r="C184" s="69"/>
      <c r="D184" s="69"/>
      <c r="E184" s="70">
        <f t="shared" si="4"/>
        <v>0</v>
      </c>
      <c r="F184" s="70">
        <v>6.73</v>
      </c>
      <c r="G184" s="17">
        <f t="shared" si="5"/>
        <v>0</v>
      </c>
      <c r="H184" s="70"/>
      <c r="I184" s="168"/>
      <c r="J184" s="75"/>
      <c r="K184" s="17">
        <f>июн.23!K184+июл.23!H184-июл.23!G184</f>
        <v>0</v>
      </c>
      <c r="L184" s="11"/>
    </row>
    <row r="185" spans="1:12">
      <c r="A185" s="138"/>
      <c r="B185" s="117">
        <v>182</v>
      </c>
      <c r="C185" s="69"/>
      <c r="D185" s="69"/>
      <c r="E185" s="70">
        <f t="shared" si="4"/>
        <v>0</v>
      </c>
      <c r="F185" s="70">
        <v>6.73</v>
      </c>
      <c r="G185" s="17">
        <f t="shared" si="5"/>
        <v>0</v>
      </c>
      <c r="H185" s="70"/>
      <c r="I185" s="168"/>
      <c r="J185" s="75"/>
      <c r="K185" s="17">
        <f>июн.23!K185+июл.23!H185-июл.23!G185</f>
        <v>0</v>
      </c>
      <c r="L185" s="11"/>
    </row>
    <row r="186" spans="1:12">
      <c r="A186" s="138"/>
      <c r="B186" s="117">
        <v>183</v>
      </c>
      <c r="C186" s="69">
        <v>1</v>
      </c>
      <c r="D186" s="69">
        <v>5</v>
      </c>
      <c r="E186" s="70">
        <f t="shared" si="4"/>
        <v>4</v>
      </c>
      <c r="F186" s="70">
        <v>6.73</v>
      </c>
      <c r="G186" s="17">
        <f t="shared" si="5"/>
        <v>26.92</v>
      </c>
      <c r="H186" s="70"/>
      <c r="I186" s="168"/>
      <c r="J186" s="75"/>
      <c r="K186" s="17">
        <f>июн.23!K186+июл.23!H186-июл.23!G186</f>
        <v>-26.92</v>
      </c>
      <c r="L186" s="11"/>
    </row>
    <row r="187" spans="1:12">
      <c r="A187" s="138"/>
      <c r="B187" s="117">
        <v>184</v>
      </c>
      <c r="C187" s="69"/>
      <c r="D187" s="69"/>
      <c r="E187" s="70">
        <f t="shared" si="4"/>
        <v>0</v>
      </c>
      <c r="F187" s="70">
        <v>6.73</v>
      </c>
      <c r="G187" s="17">
        <f t="shared" si="5"/>
        <v>0</v>
      </c>
      <c r="H187" s="70"/>
      <c r="I187" s="168"/>
      <c r="J187" s="75"/>
      <c r="K187" s="17">
        <f>июн.23!K187+июл.23!H187-июл.23!G187</f>
        <v>0</v>
      </c>
      <c r="L187" s="11"/>
    </row>
    <row r="188" spans="1:12">
      <c r="A188" s="138"/>
      <c r="B188" s="117">
        <v>185</v>
      </c>
      <c r="C188" s="69"/>
      <c r="D188" s="69"/>
      <c r="E188" s="70">
        <f t="shared" si="4"/>
        <v>0</v>
      </c>
      <c r="F188" s="70">
        <v>6.73</v>
      </c>
      <c r="G188" s="17">
        <f t="shared" si="5"/>
        <v>0</v>
      </c>
      <c r="H188" s="70"/>
      <c r="I188" s="168"/>
      <c r="J188" s="75"/>
      <c r="K188" s="17">
        <f>июн.23!K188+июл.23!H188-июл.23!G188</f>
        <v>0</v>
      </c>
      <c r="L188" s="11"/>
    </row>
    <row r="189" spans="1:12">
      <c r="A189" s="138"/>
      <c r="B189" s="117">
        <v>186</v>
      </c>
      <c r="C189" s="69"/>
      <c r="D189" s="69"/>
      <c r="E189" s="70">
        <f t="shared" si="4"/>
        <v>0</v>
      </c>
      <c r="F189" s="70">
        <v>6.73</v>
      </c>
      <c r="G189" s="17">
        <f t="shared" si="5"/>
        <v>0</v>
      </c>
      <c r="H189" s="70"/>
      <c r="I189" s="168"/>
      <c r="J189" s="75"/>
      <c r="K189" s="17">
        <f>июн.23!K189+июл.23!H189-июл.23!G189</f>
        <v>0</v>
      </c>
      <c r="L189" s="11"/>
    </row>
    <row r="190" spans="1:12">
      <c r="A190" s="138"/>
      <c r="B190" s="117">
        <v>187</v>
      </c>
      <c r="C190" s="69">
        <v>16204</v>
      </c>
      <c r="D190" s="69">
        <v>16355</v>
      </c>
      <c r="E190" s="70">
        <f t="shared" si="4"/>
        <v>151</v>
      </c>
      <c r="F190" s="70">
        <v>6.73</v>
      </c>
      <c r="G190" s="17">
        <f t="shared" si="5"/>
        <v>1016.23</v>
      </c>
      <c r="H190" s="70">
        <v>2981.39</v>
      </c>
      <c r="I190" s="168">
        <v>908885</v>
      </c>
      <c r="J190" s="75">
        <v>45134</v>
      </c>
      <c r="K190" s="17">
        <f>июн.23!K190+июл.23!H190-июл.23!G190</f>
        <v>7544.3300000000017</v>
      </c>
      <c r="L190" s="11"/>
    </row>
    <row r="191" spans="1:12">
      <c r="A191" s="138"/>
      <c r="B191" s="117">
        <v>188</v>
      </c>
      <c r="C191" s="69">
        <v>3884</v>
      </c>
      <c r="D191" s="69">
        <v>3884</v>
      </c>
      <c r="E191" s="70">
        <f t="shared" si="4"/>
        <v>0</v>
      </c>
      <c r="F191" s="70">
        <v>6.73</v>
      </c>
      <c r="G191" s="17">
        <f t="shared" si="5"/>
        <v>0</v>
      </c>
      <c r="H191" s="70"/>
      <c r="I191" s="168"/>
      <c r="J191" s="75"/>
      <c r="K191" s="17">
        <f>июн.23!K191+июл.23!H191-июл.23!G191</f>
        <v>-4758.1100000000006</v>
      </c>
      <c r="L191" s="11"/>
    </row>
    <row r="192" spans="1:12">
      <c r="A192" s="138"/>
      <c r="B192" s="117">
        <v>189</v>
      </c>
      <c r="C192" s="69">
        <v>4282</v>
      </c>
      <c r="D192" s="69">
        <v>4282</v>
      </c>
      <c r="E192" s="70">
        <f t="shared" si="4"/>
        <v>0</v>
      </c>
      <c r="F192" s="70">
        <v>6.73</v>
      </c>
      <c r="G192" s="17">
        <f t="shared" si="5"/>
        <v>0</v>
      </c>
      <c r="H192" s="70">
        <v>1500</v>
      </c>
      <c r="I192" s="168">
        <v>792797</v>
      </c>
      <c r="J192" s="75">
        <v>45117</v>
      </c>
      <c r="K192" s="17">
        <f>июн.23!K192+июл.23!H192-июл.23!G192</f>
        <v>405.38999999999987</v>
      </c>
      <c r="L192" s="11"/>
    </row>
    <row r="193" spans="1:12">
      <c r="A193" s="138"/>
      <c r="B193" s="117">
        <v>190</v>
      </c>
      <c r="C193" s="69"/>
      <c r="D193" s="69"/>
      <c r="E193" s="70">
        <f t="shared" si="4"/>
        <v>0</v>
      </c>
      <c r="F193" s="70">
        <v>6.73</v>
      </c>
      <c r="G193" s="17">
        <f t="shared" si="5"/>
        <v>0</v>
      </c>
      <c r="H193" s="70"/>
      <c r="I193" s="168"/>
      <c r="J193" s="75"/>
      <c r="K193" s="17">
        <f>июн.23!K193+июл.23!H193-июл.23!G193</f>
        <v>0</v>
      </c>
      <c r="L193" s="11"/>
    </row>
    <row r="194" spans="1:12">
      <c r="A194" s="138"/>
      <c r="B194" s="130">
        <v>191</v>
      </c>
      <c r="C194" s="69"/>
      <c r="D194" s="69"/>
      <c r="E194" s="70">
        <f t="shared" si="4"/>
        <v>0</v>
      </c>
      <c r="F194" s="70">
        <v>6.73</v>
      </c>
      <c r="G194" s="70">
        <f t="shared" si="5"/>
        <v>0</v>
      </c>
      <c r="H194" s="70"/>
      <c r="I194" s="168"/>
      <c r="J194" s="75"/>
      <c r="K194" s="70">
        <f>июн.23!K194+июл.23!H194-июл.23!G194</f>
        <v>0</v>
      </c>
      <c r="L194" s="11"/>
    </row>
    <row r="195" spans="1:12">
      <c r="A195" s="138"/>
      <c r="B195" s="130">
        <v>192</v>
      </c>
      <c r="C195" s="69">
        <v>5612</v>
      </c>
      <c r="D195" s="69">
        <v>5774</v>
      </c>
      <c r="E195" s="70">
        <f t="shared" si="4"/>
        <v>162</v>
      </c>
      <c r="F195" s="70">
        <v>6.73</v>
      </c>
      <c r="G195" s="70">
        <f t="shared" si="5"/>
        <v>1090.26</v>
      </c>
      <c r="H195" s="70">
        <v>1347</v>
      </c>
      <c r="I195" s="168">
        <v>268847</v>
      </c>
      <c r="J195" s="75">
        <v>45120</v>
      </c>
      <c r="K195" s="70">
        <f>июн.23!K195+июл.23!H195-июл.23!G195</f>
        <v>-1042.1500000000001</v>
      </c>
      <c r="L195" s="11"/>
    </row>
    <row r="196" spans="1:12">
      <c r="A196" s="138"/>
      <c r="B196" s="130">
        <v>193</v>
      </c>
      <c r="C196" s="69">
        <v>7701</v>
      </c>
      <c r="D196" s="69">
        <v>8126</v>
      </c>
      <c r="E196" s="70">
        <f t="shared" si="4"/>
        <v>425</v>
      </c>
      <c r="F196" s="70">
        <v>6.73</v>
      </c>
      <c r="G196" s="70">
        <f t="shared" si="5"/>
        <v>2860.25</v>
      </c>
      <c r="H196" s="70">
        <v>1000</v>
      </c>
      <c r="I196" s="168">
        <v>118875</v>
      </c>
      <c r="J196" s="75">
        <v>45112</v>
      </c>
      <c r="K196" s="70">
        <f>июн.23!K196+июл.23!H196-июл.23!G196</f>
        <v>539.98999999999978</v>
      </c>
      <c r="L196" s="11"/>
    </row>
    <row r="197" spans="1:12">
      <c r="A197" s="138"/>
      <c r="B197" s="117">
        <v>194</v>
      </c>
      <c r="C197" s="69">
        <v>5695</v>
      </c>
      <c r="D197" s="69">
        <v>6249</v>
      </c>
      <c r="E197" s="70">
        <f t="shared" si="4"/>
        <v>554</v>
      </c>
      <c r="F197" s="70">
        <v>6.73</v>
      </c>
      <c r="G197" s="17">
        <f t="shared" si="5"/>
        <v>3728.42</v>
      </c>
      <c r="H197" s="70">
        <v>5000</v>
      </c>
      <c r="I197" s="168">
        <v>719306</v>
      </c>
      <c r="J197" s="75">
        <v>45114</v>
      </c>
      <c r="K197" s="17">
        <f>июн.23!K197+июл.23!H197-июл.23!G197</f>
        <v>-1138.1500000000005</v>
      </c>
      <c r="L197" s="11"/>
    </row>
    <row r="198" spans="1:12">
      <c r="A198" s="138"/>
      <c r="B198" s="117">
        <v>195</v>
      </c>
      <c r="C198" s="69"/>
      <c r="D198" s="69"/>
      <c r="E198" s="70">
        <f t="shared" si="4"/>
        <v>0</v>
      </c>
      <c r="F198" s="70">
        <v>6.73</v>
      </c>
      <c r="G198" s="17">
        <f t="shared" si="5"/>
        <v>0</v>
      </c>
      <c r="H198" s="70"/>
      <c r="I198" s="168"/>
      <c r="J198" s="75"/>
      <c r="K198" s="17">
        <f>июн.23!K198+июл.23!H198-июл.23!G198</f>
        <v>0</v>
      </c>
      <c r="L198" s="11"/>
    </row>
    <row r="199" spans="1:12">
      <c r="A199" s="138"/>
      <c r="B199" s="117">
        <v>196</v>
      </c>
      <c r="C199" s="69">
        <v>289</v>
      </c>
      <c r="D199" s="69">
        <v>290</v>
      </c>
      <c r="E199" s="70">
        <f t="shared" si="4"/>
        <v>1</v>
      </c>
      <c r="F199" s="70">
        <v>6.73</v>
      </c>
      <c r="G199" s="17">
        <f t="shared" si="5"/>
        <v>6.73</v>
      </c>
      <c r="H199" s="70">
        <v>1935.04</v>
      </c>
      <c r="I199" s="168">
        <v>831188</v>
      </c>
      <c r="J199" s="75">
        <v>45131</v>
      </c>
      <c r="K199" s="17">
        <f>июн.23!K199+июл.23!H199-июл.23!G199</f>
        <v>16.990000000000027</v>
      </c>
      <c r="L199" s="11"/>
    </row>
    <row r="200" spans="1:12">
      <c r="A200" s="138"/>
      <c r="B200" s="117">
        <v>197</v>
      </c>
      <c r="C200" s="69"/>
      <c r="D200" s="69"/>
      <c r="E200" s="70">
        <f t="shared" si="4"/>
        <v>0</v>
      </c>
      <c r="F200" s="70">
        <v>6.73</v>
      </c>
      <c r="G200" s="17">
        <f t="shared" si="5"/>
        <v>0</v>
      </c>
      <c r="H200" s="70"/>
      <c r="I200" s="168"/>
      <c r="J200" s="75"/>
      <c r="K200" s="17">
        <f>июн.23!K200+июл.23!H200-июл.23!G200</f>
        <v>0</v>
      </c>
      <c r="L200" s="11"/>
    </row>
    <row r="201" spans="1:12">
      <c r="A201" s="138"/>
      <c r="B201" s="118">
        <v>198</v>
      </c>
      <c r="C201" s="69"/>
      <c r="D201" s="69"/>
      <c r="E201" s="70">
        <f t="shared" si="4"/>
        <v>0</v>
      </c>
      <c r="F201" s="70">
        <v>6.73</v>
      </c>
      <c r="G201" s="17">
        <f t="shared" si="5"/>
        <v>0</v>
      </c>
      <c r="H201" s="70"/>
      <c r="I201" s="168"/>
      <c r="J201" s="75"/>
      <c r="K201" s="17">
        <f>июн.23!K201+июл.23!H201-июл.23!G201</f>
        <v>0</v>
      </c>
      <c r="L201" s="11"/>
    </row>
    <row r="202" spans="1:12">
      <c r="A202" s="138"/>
      <c r="B202" s="117">
        <v>199</v>
      </c>
      <c r="C202" s="69"/>
      <c r="D202" s="69"/>
      <c r="E202" s="70">
        <f t="shared" si="4"/>
        <v>0</v>
      </c>
      <c r="F202" s="70">
        <v>6.73</v>
      </c>
      <c r="G202" s="17">
        <f t="shared" si="5"/>
        <v>0</v>
      </c>
      <c r="H202" s="70"/>
      <c r="I202" s="168"/>
      <c r="J202" s="75"/>
      <c r="K202" s="17">
        <f>июн.23!K202+июл.23!H202-июл.23!G202</f>
        <v>0</v>
      </c>
      <c r="L202" s="11"/>
    </row>
    <row r="203" spans="1:12">
      <c r="A203" s="138"/>
      <c r="B203" s="117">
        <v>200</v>
      </c>
      <c r="C203" s="69"/>
      <c r="D203" s="69"/>
      <c r="E203" s="70">
        <f t="shared" ref="E203:E266" si="6">D203-C203</f>
        <v>0</v>
      </c>
      <c r="F203" s="70">
        <v>6.73</v>
      </c>
      <c r="G203" s="17">
        <f t="shared" ref="G203:G266" si="7">F203*E203</f>
        <v>0</v>
      </c>
      <c r="H203" s="70"/>
      <c r="I203" s="168"/>
      <c r="J203" s="75"/>
      <c r="K203" s="17">
        <f>июн.23!K203+июл.23!H203-июл.23!G203</f>
        <v>0</v>
      </c>
      <c r="L203" s="11"/>
    </row>
    <row r="204" spans="1:12">
      <c r="A204" s="138"/>
      <c r="B204" s="117">
        <v>201</v>
      </c>
      <c r="C204" s="69">
        <v>1354</v>
      </c>
      <c r="D204" s="69">
        <v>1471</v>
      </c>
      <c r="E204" s="70">
        <f t="shared" si="6"/>
        <v>117</v>
      </c>
      <c r="F204" s="112">
        <v>4.71</v>
      </c>
      <c r="G204" s="17">
        <f t="shared" si="7"/>
        <v>551.07000000000005</v>
      </c>
      <c r="H204" s="70"/>
      <c r="I204" s="168"/>
      <c r="J204" s="75"/>
      <c r="K204" s="17">
        <f>июн.23!K204+июл.23!H204-июл.23!G204</f>
        <v>-6923.7</v>
      </c>
      <c r="L204" s="11"/>
    </row>
    <row r="205" spans="1:12">
      <c r="A205" s="138"/>
      <c r="B205" s="117">
        <v>202</v>
      </c>
      <c r="C205" s="69">
        <v>1096</v>
      </c>
      <c r="D205" s="69">
        <v>1105</v>
      </c>
      <c r="E205" s="70">
        <f t="shared" si="6"/>
        <v>9</v>
      </c>
      <c r="F205" s="70">
        <v>6.73</v>
      </c>
      <c r="G205" s="17">
        <f t="shared" si="7"/>
        <v>60.570000000000007</v>
      </c>
      <c r="H205" s="70"/>
      <c r="I205" s="168"/>
      <c r="J205" s="75"/>
      <c r="K205" s="17">
        <f>июн.23!K205+июл.23!H205-июл.23!G205</f>
        <v>-444.18</v>
      </c>
      <c r="L205" s="11"/>
    </row>
    <row r="206" spans="1:12">
      <c r="A206" s="138"/>
      <c r="B206" s="117">
        <v>203</v>
      </c>
      <c r="C206" s="69">
        <v>1271</v>
      </c>
      <c r="D206" s="69">
        <v>1292</v>
      </c>
      <c r="E206" s="70">
        <f t="shared" si="6"/>
        <v>21</v>
      </c>
      <c r="F206" s="70">
        <v>6.73</v>
      </c>
      <c r="G206" s="17">
        <f t="shared" si="7"/>
        <v>141.33000000000001</v>
      </c>
      <c r="H206" s="70"/>
      <c r="I206" s="168"/>
      <c r="J206" s="75"/>
      <c r="K206" s="17">
        <f>июн.23!K206+июл.23!H206-июл.23!G206</f>
        <v>4559.7800000000016</v>
      </c>
      <c r="L206" s="11"/>
    </row>
    <row r="207" spans="1:12">
      <c r="A207" s="138"/>
      <c r="B207" s="130">
        <v>205</v>
      </c>
      <c r="C207" s="69"/>
      <c r="D207" s="69"/>
      <c r="E207" s="70">
        <f t="shared" si="6"/>
        <v>0</v>
      </c>
      <c r="F207" s="70">
        <v>6.73</v>
      </c>
      <c r="G207" s="17">
        <f t="shared" si="7"/>
        <v>0</v>
      </c>
      <c r="H207" s="70"/>
      <c r="I207" s="168"/>
      <c r="J207" s="75"/>
      <c r="K207" s="17">
        <f>июн.23!K207+июл.23!H207-июл.23!G207</f>
        <v>0</v>
      </c>
      <c r="L207" s="11"/>
    </row>
    <row r="208" spans="1:12">
      <c r="A208" s="138"/>
      <c r="B208" s="117">
        <v>206</v>
      </c>
      <c r="C208" s="69"/>
      <c r="D208" s="69"/>
      <c r="E208" s="70">
        <f t="shared" si="6"/>
        <v>0</v>
      </c>
      <c r="F208" s="70">
        <v>6.73</v>
      </c>
      <c r="G208" s="17">
        <f t="shared" si="7"/>
        <v>0</v>
      </c>
      <c r="H208" s="70"/>
      <c r="I208" s="168"/>
      <c r="J208" s="75"/>
      <c r="K208" s="17">
        <f>июн.23!K208+июл.23!H208-июл.23!G208</f>
        <v>0</v>
      </c>
      <c r="L208" s="11"/>
    </row>
    <row r="209" spans="1:12">
      <c r="A209" s="138"/>
      <c r="B209" s="117">
        <v>207</v>
      </c>
      <c r="C209" s="69"/>
      <c r="D209" s="69"/>
      <c r="E209" s="70">
        <f t="shared" si="6"/>
        <v>0</v>
      </c>
      <c r="F209" s="70">
        <v>6.73</v>
      </c>
      <c r="G209" s="17">
        <f t="shared" si="7"/>
        <v>0</v>
      </c>
      <c r="H209" s="70"/>
      <c r="I209" s="168"/>
      <c r="J209" s="75"/>
      <c r="K209" s="17">
        <f>июн.23!K209+июл.23!H209-июл.23!G209</f>
        <v>0</v>
      </c>
      <c r="L209" s="11"/>
    </row>
    <row r="210" spans="1:12">
      <c r="A210" s="138"/>
      <c r="B210" s="117">
        <v>208</v>
      </c>
      <c r="C210" s="69"/>
      <c r="D210" s="69"/>
      <c r="E210" s="70">
        <f t="shared" si="6"/>
        <v>0</v>
      </c>
      <c r="F210" s="70">
        <v>6.73</v>
      </c>
      <c r="G210" s="17">
        <f t="shared" si="7"/>
        <v>0</v>
      </c>
      <c r="H210" s="70"/>
      <c r="I210" s="168"/>
      <c r="J210" s="75"/>
      <c r="K210" s="17">
        <f>июн.23!K210+июл.23!H210-июл.23!G210</f>
        <v>0</v>
      </c>
      <c r="L210" s="11"/>
    </row>
    <row r="211" spans="1:12">
      <c r="A211" s="138"/>
      <c r="B211" s="117">
        <v>209</v>
      </c>
      <c r="C211" s="69">
        <v>5328</v>
      </c>
      <c r="D211" s="69">
        <v>5480</v>
      </c>
      <c r="E211" s="70">
        <f t="shared" si="6"/>
        <v>152</v>
      </c>
      <c r="F211" s="70">
        <v>6.73</v>
      </c>
      <c r="G211" s="17">
        <f t="shared" si="7"/>
        <v>1022.96</v>
      </c>
      <c r="H211" s="70">
        <v>1393.11</v>
      </c>
      <c r="I211" s="168">
        <v>276938</v>
      </c>
      <c r="J211" s="75">
        <v>45114</v>
      </c>
      <c r="K211" s="17">
        <f>июн.23!K211+июл.23!H211-июл.23!G211</f>
        <v>-834.52000000000044</v>
      </c>
      <c r="L211" s="11"/>
    </row>
    <row r="212" spans="1:12">
      <c r="A212" s="138"/>
      <c r="B212" s="117">
        <v>210</v>
      </c>
      <c r="C212" s="69"/>
      <c r="D212" s="69"/>
      <c r="E212" s="70">
        <f t="shared" si="6"/>
        <v>0</v>
      </c>
      <c r="F212" s="70">
        <v>6.73</v>
      </c>
      <c r="G212" s="17">
        <f t="shared" si="7"/>
        <v>0</v>
      </c>
      <c r="H212" s="70"/>
      <c r="I212" s="168"/>
      <c r="J212" s="75"/>
      <c r="K212" s="17">
        <f>июн.23!K212+июл.23!H212-июл.23!G212</f>
        <v>0</v>
      </c>
      <c r="L212" s="11"/>
    </row>
    <row r="213" spans="1:12">
      <c r="A213" s="138"/>
      <c r="B213" s="117">
        <v>211</v>
      </c>
      <c r="C213" s="69"/>
      <c r="D213" s="69"/>
      <c r="E213" s="70">
        <f t="shared" si="6"/>
        <v>0</v>
      </c>
      <c r="F213" s="70">
        <v>6.73</v>
      </c>
      <c r="G213" s="17">
        <f t="shared" si="7"/>
        <v>0</v>
      </c>
      <c r="H213" s="70"/>
      <c r="I213" s="168"/>
      <c r="J213" s="75"/>
      <c r="K213" s="17">
        <f>июн.23!K213+июл.23!H213-июл.23!G213</f>
        <v>0</v>
      </c>
      <c r="L213" s="11"/>
    </row>
    <row r="214" spans="1:12">
      <c r="A214" s="138"/>
      <c r="B214" s="117">
        <v>212</v>
      </c>
      <c r="C214" s="69">
        <v>21</v>
      </c>
      <c r="D214" s="69">
        <v>77</v>
      </c>
      <c r="E214" s="70">
        <f t="shared" si="6"/>
        <v>56</v>
      </c>
      <c r="F214" s="70">
        <v>6.73</v>
      </c>
      <c r="G214" s="17">
        <f t="shared" si="7"/>
        <v>376.88</v>
      </c>
      <c r="H214" s="70"/>
      <c r="I214" s="168"/>
      <c r="J214" s="75"/>
      <c r="K214" s="17">
        <f>июн.23!K214+июл.23!H214-июл.23!G214</f>
        <v>-376.88</v>
      </c>
      <c r="L214" s="11"/>
    </row>
    <row r="215" spans="1:12">
      <c r="A215" s="138"/>
      <c r="B215" s="117">
        <v>213</v>
      </c>
      <c r="C215" s="69"/>
      <c r="D215" s="69"/>
      <c r="E215" s="70">
        <f t="shared" si="6"/>
        <v>0</v>
      </c>
      <c r="F215" s="70">
        <v>6.73</v>
      </c>
      <c r="G215" s="17">
        <f t="shared" si="7"/>
        <v>0</v>
      </c>
      <c r="H215" s="70"/>
      <c r="I215" s="168"/>
      <c r="J215" s="75"/>
      <c r="K215" s="17">
        <f>июн.23!K215+июл.23!H215-июл.23!G215</f>
        <v>0</v>
      </c>
      <c r="L215" s="11"/>
    </row>
    <row r="216" spans="1:12">
      <c r="A216" s="138"/>
      <c r="B216" s="117">
        <v>214</v>
      </c>
      <c r="C216" s="69"/>
      <c r="D216" s="69"/>
      <c r="E216" s="70">
        <f t="shared" si="6"/>
        <v>0</v>
      </c>
      <c r="F216" s="70">
        <v>6.73</v>
      </c>
      <c r="G216" s="17">
        <f t="shared" si="7"/>
        <v>0</v>
      </c>
      <c r="H216" s="70"/>
      <c r="I216" s="168"/>
      <c r="J216" s="75"/>
      <c r="K216" s="17">
        <f>июн.23!K216+июл.23!H216-июл.23!G216</f>
        <v>0</v>
      </c>
      <c r="L216" s="11"/>
    </row>
    <row r="217" spans="1:12">
      <c r="A217" s="138"/>
      <c r="B217" s="117">
        <v>215</v>
      </c>
      <c r="C217" s="69">
        <v>10</v>
      </c>
      <c r="D217" s="69">
        <v>10</v>
      </c>
      <c r="E217" s="70">
        <f t="shared" si="6"/>
        <v>0</v>
      </c>
      <c r="F217" s="70">
        <v>6.73</v>
      </c>
      <c r="G217" s="17">
        <f t="shared" si="7"/>
        <v>0</v>
      </c>
      <c r="H217" s="70"/>
      <c r="I217" s="168"/>
      <c r="J217" s="75"/>
      <c r="K217" s="17">
        <f>июн.23!K217+июл.23!H217-июл.23!G217</f>
        <v>-33.650000000000006</v>
      </c>
      <c r="L217" s="11"/>
    </row>
    <row r="218" spans="1:12">
      <c r="A218" s="138"/>
      <c r="B218" s="117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7">
        <f t="shared" si="7"/>
        <v>0</v>
      </c>
      <c r="H218" s="70"/>
      <c r="I218" s="168"/>
      <c r="J218" s="75"/>
      <c r="K218" s="17">
        <f>июн.23!K218+июл.23!H218-июл.23!G218</f>
        <v>0</v>
      </c>
      <c r="L218" s="11"/>
    </row>
    <row r="219" spans="1:12">
      <c r="A219" s="77"/>
      <c r="B219" s="117">
        <v>217</v>
      </c>
      <c r="C219" s="69">
        <v>10237</v>
      </c>
      <c r="D219" s="69">
        <v>10556</v>
      </c>
      <c r="E219" s="70">
        <f t="shared" si="6"/>
        <v>319</v>
      </c>
      <c r="F219" s="70">
        <v>6.73</v>
      </c>
      <c r="G219" s="17">
        <f t="shared" si="7"/>
        <v>2146.8700000000003</v>
      </c>
      <c r="H219" s="70">
        <v>1400</v>
      </c>
      <c r="I219" s="168">
        <v>745297</v>
      </c>
      <c r="J219" s="75">
        <v>44383</v>
      </c>
      <c r="K219" s="17">
        <f>июн.23!K219+июл.23!H219-июл.23!G219</f>
        <v>-1059.1400000000006</v>
      </c>
      <c r="L219" s="11"/>
    </row>
    <row r="220" spans="1:12">
      <c r="A220" s="138"/>
      <c r="B220" s="117">
        <v>218</v>
      </c>
      <c r="C220" s="69"/>
      <c r="D220" s="69"/>
      <c r="E220" s="70">
        <f t="shared" si="6"/>
        <v>0</v>
      </c>
      <c r="F220" s="70">
        <v>6.73</v>
      </c>
      <c r="G220" s="17">
        <f t="shared" si="7"/>
        <v>0</v>
      </c>
      <c r="H220" s="70"/>
      <c r="I220" s="168"/>
      <c r="J220" s="75"/>
      <c r="K220" s="17">
        <f>июн.23!K220+июл.23!H220-июл.23!G220</f>
        <v>0</v>
      </c>
      <c r="L220" s="11"/>
    </row>
    <row r="221" spans="1:12">
      <c r="A221" s="138"/>
      <c r="B221" s="117">
        <v>219</v>
      </c>
      <c r="C221" s="69">
        <v>2646</v>
      </c>
      <c r="D221" s="69">
        <v>2668</v>
      </c>
      <c r="E221" s="70">
        <f t="shared" si="6"/>
        <v>22</v>
      </c>
      <c r="F221" s="70">
        <v>6.73</v>
      </c>
      <c r="G221" s="17">
        <f t="shared" si="7"/>
        <v>148.06</v>
      </c>
      <c r="H221" s="70"/>
      <c r="I221" s="168"/>
      <c r="J221" s="75"/>
      <c r="K221" s="17">
        <f>июн.23!K221+июл.23!H221-июл.23!G221</f>
        <v>-1918.0500000000002</v>
      </c>
      <c r="L221" s="11"/>
    </row>
    <row r="222" spans="1:12">
      <c r="A222" s="138"/>
      <c r="B222" s="117">
        <v>220</v>
      </c>
      <c r="C222" s="69"/>
      <c r="D222" s="69"/>
      <c r="E222" s="70">
        <f t="shared" si="6"/>
        <v>0</v>
      </c>
      <c r="F222" s="70">
        <v>6.73</v>
      </c>
      <c r="G222" s="17">
        <f t="shared" si="7"/>
        <v>0</v>
      </c>
      <c r="H222" s="70"/>
      <c r="I222" s="168"/>
      <c r="J222" s="75"/>
      <c r="K222" s="17">
        <f>июн.23!K222+июл.23!H222-июл.23!G222</f>
        <v>0</v>
      </c>
      <c r="L222" s="11"/>
    </row>
    <row r="223" spans="1:12">
      <c r="A223" s="138"/>
      <c r="B223" s="117">
        <v>221</v>
      </c>
      <c r="C223" s="69"/>
      <c r="D223" s="69"/>
      <c r="E223" s="70">
        <f t="shared" si="6"/>
        <v>0</v>
      </c>
      <c r="F223" s="70">
        <v>6.73</v>
      </c>
      <c r="G223" s="17">
        <f t="shared" si="7"/>
        <v>0</v>
      </c>
      <c r="H223" s="70"/>
      <c r="I223" s="168"/>
      <c r="J223" s="75"/>
      <c r="K223" s="17">
        <f>июн.23!K223+июл.23!H223-июл.23!G223</f>
        <v>0</v>
      </c>
      <c r="L223" s="11"/>
    </row>
    <row r="224" spans="1:12">
      <c r="A224" s="138"/>
      <c r="B224" s="117">
        <v>222</v>
      </c>
      <c r="C224" s="69"/>
      <c r="D224" s="69"/>
      <c r="E224" s="70">
        <f t="shared" si="6"/>
        <v>0</v>
      </c>
      <c r="F224" s="70">
        <v>6.73</v>
      </c>
      <c r="G224" s="17">
        <f t="shared" si="7"/>
        <v>0</v>
      </c>
      <c r="H224" s="70"/>
      <c r="I224" s="168"/>
      <c r="J224" s="75"/>
      <c r="K224" s="17">
        <f>июн.23!K224+июл.23!H224-июл.23!G224</f>
        <v>0</v>
      </c>
      <c r="L224" s="11"/>
    </row>
    <row r="225" spans="1:12">
      <c r="A225" s="138"/>
      <c r="B225" s="117">
        <v>223</v>
      </c>
      <c r="C225" s="69"/>
      <c r="D225" s="69"/>
      <c r="E225" s="70">
        <f t="shared" si="6"/>
        <v>0</v>
      </c>
      <c r="F225" s="70">
        <v>6.73</v>
      </c>
      <c r="G225" s="17">
        <f t="shared" si="7"/>
        <v>0</v>
      </c>
      <c r="H225" s="70"/>
      <c r="I225" s="168"/>
      <c r="J225" s="75"/>
      <c r="K225" s="17">
        <f>июн.23!K225+июл.23!H225-июл.23!G225</f>
        <v>0</v>
      </c>
      <c r="L225" s="11"/>
    </row>
    <row r="226" spans="1:12">
      <c r="A226" s="138"/>
      <c r="B226" s="117">
        <v>224</v>
      </c>
      <c r="C226" s="69">
        <v>8089</v>
      </c>
      <c r="D226" s="69">
        <v>8299</v>
      </c>
      <c r="E226" s="70">
        <f t="shared" si="6"/>
        <v>210</v>
      </c>
      <c r="F226" s="70">
        <v>6.73</v>
      </c>
      <c r="G226" s="17">
        <f t="shared" si="7"/>
        <v>1413.3000000000002</v>
      </c>
      <c r="H226" s="70">
        <v>2700</v>
      </c>
      <c r="I226" s="168">
        <v>892169</v>
      </c>
      <c r="J226" s="75">
        <v>45125</v>
      </c>
      <c r="K226" s="17">
        <f>июн.23!K226+июл.23!H226-июл.23!G226</f>
        <v>-4349.090000000002</v>
      </c>
      <c r="L226" s="11"/>
    </row>
    <row r="227" spans="1:12">
      <c r="A227" s="138"/>
      <c r="B227" s="117">
        <v>225</v>
      </c>
      <c r="C227" s="69"/>
      <c r="D227" s="69"/>
      <c r="E227" s="70">
        <f t="shared" si="6"/>
        <v>0</v>
      </c>
      <c r="F227" s="70">
        <v>6.73</v>
      </c>
      <c r="G227" s="17">
        <f t="shared" si="7"/>
        <v>0</v>
      </c>
      <c r="H227" s="70"/>
      <c r="I227" s="168"/>
      <c r="J227" s="75"/>
      <c r="K227" s="17">
        <f>июн.23!K227+июл.23!H227-июл.23!G227</f>
        <v>0</v>
      </c>
      <c r="L227" s="11"/>
    </row>
    <row r="228" spans="1:12">
      <c r="A228" s="138"/>
      <c r="B228" s="117">
        <v>226</v>
      </c>
      <c r="C228" s="69"/>
      <c r="D228" s="69"/>
      <c r="E228" s="70">
        <f t="shared" si="6"/>
        <v>0</v>
      </c>
      <c r="F228" s="70">
        <v>6.73</v>
      </c>
      <c r="G228" s="17">
        <f t="shared" si="7"/>
        <v>0</v>
      </c>
      <c r="H228" s="70"/>
      <c r="I228" s="168"/>
      <c r="J228" s="75"/>
      <c r="K228" s="17">
        <f>июн.23!K228+июл.23!H228-июл.23!G228</f>
        <v>0</v>
      </c>
      <c r="L228" s="11"/>
    </row>
    <row r="229" spans="1:12">
      <c r="A229" s="138"/>
      <c r="B229" s="117">
        <v>227</v>
      </c>
      <c r="C229" s="69">
        <v>2405</v>
      </c>
      <c r="D229" s="69">
        <v>2600</v>
      </c>
      <c r="E229" s="70">
        <f t="shared" si="6"/>
        <v>195</v>
      </c>
      <c r="F229" s="70">
        <v>6.73</v>
      </c>
      <c r="G229" s="17">
        <f t="shared" si="7"/>
        <v>1312.3500000000001</v>
      </c>
      <c r="H229" s="70">
        <v>4000</v>
      </c>
      <c r="I229" s="168">
        <v>402460.31838000001</v>
      </c>
      <c r="J229" s="75">
        <v>45124</v>
      </c>
      <c r="K229" s="17">
        <f>июн.23!K229+июл.23!H229-июл.23!G229</f>
        <v>-631.82000000000085</v>
      </c>
      <c r="L229" s="11"/>
    </row>
    <row r="230" spans="1:12">
      <c r="A230" s="138"/>
      <c r="B230" s="117">
        <v>228</v>
      </c>
      <c r="C230" s="69">
        <v>1380</v>
      </c>
      <c r="D230" s="69">
        <v>1436</v>
      </c>
      <c r="E230" s="70">
        <f t="shared" si="6"/>
        <v>56</v>
      </c>
      <c r="F230" s="70">
        <v>6.73</v>
      </c>
      <c r="G230" s="17">
        <f t="shared" si="7"/>
        <v>376.88</v>
      </c>
      <c r="H230" s="70"/>
      <c r="I230" s="168"/>
      <c r="J230" s="75"/>
      <c r="K230" s="17">
        <f>июн.23!K230+июл.23!H230-июл.23!G230</f>
        <v>-2180.52</v>
      </c>
      <c r="L230" s="11"/>
    </row>
    <row r="231" spans="1:12">
      <c r="A231" s="138"/>
      <c r="B231" s="117">
        <v>229</v>
      </c>
      <c r="C231" s="69">
        <v>1322</v>
      </c>
      <c r="D231" s="69">
        <v>1331</v>
      </c>
      <c r="E231" s="70">
        <f t="shared" si="6"/>
        <v>9</v>
      </c>
      <c r="F231" s="70">
        <v>6.73</v>
      </c>
      <c r="G231" s="17">
        <f t="shared" si="7"/>
        <v>60.570000000000007</v>
      </c>
      <c r="H231" s="70"/>
      <c r="I231" s="168"/>
      <c r="J231" s="75"/>
      <c r="K231" s="17">
        <f>июн.23!K231+июл.23!H231-июл.23!G231</f>
        <v>-868.17000000000007</v>
      </c>
      <c r="L231" s="11"/>
    </row>
    <row r="232" spans="1:12">
      <c r="A232" s="138"/>
      <c r="B232" s="117">
        <v>230</v>
      </c>
      <c r="C232" s="69">
        <v>5</v>
      </c>
      <c r="D232" s="69">
        <v>5</v>
      </c>
      <c r="E232" s="70">
        <f t="shared" si="6"/>
        <v>0</v>
      </c>
      <c r="F232" s="70">
        <v>6.73</v>
      </c>
      <c r="G232" s="17">
        <f t="shared" si="7"/>
        <v>0</v>
      </c>
      <c r="H232" s="70"/>
      <c r="I232" s="168"/>
      <c r="J232" s="75"/>
      <c r="K232" s="17">
        <f>июн.23!K232+июл.23!H232-июл.23!G232</f>
        <v>-26.92</v>
      </c>
      <c r="L232" s="11"/>
    </row>
    <row r="233" spans="1:12">
      <c r="A233" s="138"/>
      <c r="B233" s="117">
        <v>231</v>
      </c>
      <c r="C233" s="69"/>
      <c r="D233" s="69"/>
      <c r="E233" s="70">
        <f t="shared" si="6"/>
        <v>0</v>
      </c>
      <c r="F233" s="70">
        <v>6.73</v>
      </c>
      <c r="G233" s="17">
        <f t="shared" si="7"/>
        <v>0</v>
      </c>
      <c r="H233" s="70"/>
      <c r="I233" s="168"/>
      <c r="J233" s="75"/>
      <c r="K233" s="17">
        <f>июн.23!K233+июл.23!H233-июл.23!G233</f>
        <v>0</v>
      </c>
      <c r="L233" s="11"/>
    </row>
    <row r="234" spans="1:12">
      <c r="A234" s="138"/>
      <c r="B234" s="117">
        <v>232</v>
      </c>
      <c r="C234" s="69"/>
      <c r="D234" s="69"/>
      <c r="E234" s="70">
        <f t="shared" si="6"/>
        <v>0</v>
      </c>
      <c r="F234" s="70">
        <v>6.73</v>
      </c>
      <c r="G234" s="17">
        <f t="shared" si="7"/>
        <v>0</v>
      </c>
      <c r="H234" s="70"/>
      <c r="I234" s="168"/>
      <c r="J234" s="75"/>
      <c r="K234" s="17">
        <f>июн.23!K234+июл.23!H234-июл.23!G234</f>
        <v>0</v>
      </c>
      <c r="L234" s="11"/>
    </row>
    <row r="235" spans="1:12">
      <c r="A235" s="138"/>
      <c r="B235" s="117">
        <v>233</v>
      </c>
      <c r="C235" s="69"/>
      <c r="D235" s="69"/>
      <c r="E235" s="70">
        <f t="shared" si="6"/>
        <v>0</v>
      </c>
      <c r="F235" s="70">
        <v>6.73</v>
      </c>
      <c r="G235" s="17">
        <f t="shared" si="7"/>
        <v>0</v>
      </c>
      <c r="H235" s="70"/>
      <c r="I235" s="168"/>
      <c r="J235" s="75"/>
      <c r="K235" s="17">
        <f>июн.23!K235+июл.23!H235-июл.23!G235</f>
        <v>0</v>
      </c>
      <c r="L235" s="11"/>
    </row>
    <row r="236" spans="1:12">
      <c r="A236" s="138"/>
      <c r="B236" s="117">
        <v>234</v>
      </c>
      <c r="C236" s="69"/>
      <c r="D236" s="69"/>
      <c r="E236" s="70">
        <f t="shared" si="6"/>
        <v>0</v>
      </c>
      <c r="F236" s="70">
        <v>6.73</v>
      </c>
      <c r="G236" s="17">
        <f t="shared" si="7"/>
        <v>0</v>
      </c>
      <c r="H236" s="70"/>
      <c r="I236" s="168"/>
      <c r="J236" s="75"/>
      <c r="K236" s="17">
        <f>июн.23!K236+июл.23!H236-июл.23!G236</f>
        <v>0</v>
      </c>
      <c r="L236" s="11"/>
    </row>
    <row r="237" spans="1:12">
      <c r="A237" s="138"/>
      <c r="B237" s="117">
        <v>235</v>
      </c>
      <c r="C237" s="69"/>
      <c r="D237" s="69"/>
      <c r="E237" s="70">
        <f t="shared" si="6"/>
        <v>0</v>
      </c>
      <c r="F237" s="70">
        <v>6.73</v>
      </c>
      <c r="G237" s="17">
        <f t="shared" si="7"/>
        <v>0</v>
      </c>
      <c r="H237" s="70"/>
      <c r="I237" s="168"/>
      <c r="J237" s="75"/>
      <c r="K237" s="17">
        <f>июн.23!K237+июл.23!H237-июл.23!G237</f>
        <v>0</v>
      </c>
      <c r="L237" s="11"/>
    </row>
    <row r="238" spans="1:12">
      <c r="A238" s="138"/>
      <c r="B238" s="117">
        <v>236</v>
      </c>
      <c r="C238" s="69"/>
      <c r="D238" s="69"/>
      <c r="E238" s="70">
        <f t="shared" si="6"/>
        <v>0</v>
      </c>
      <c r="F238" s="70">
        <v>6.73</v>
      </c>
      <c r="G238" s="17">
        <f t="shared" si="7"/>
        <v>0</v>
      </c>
      <c r="H238" s="70"/>
      <c r="I238" s="168"/>
      <c r="J238" s="75"/>
      <c r="K238" s="17">
        <f>июн.23!K238+июл.23!H238-июл.23!G238</f>
        <v>0</v>
      </c>
      <c r="L238" s="11"/>
    </row>
    <row r="239" spans="1:12">
      <c r="A239" s="138"/>
      <c r="B239" s="117">
        <v>237</v>
      </c>
      <c r="C239" s="69"/>
      <c r="D239" s="69"/>
      <c r="E239" s="70">
        <f t="shared" si="6"/>
        <v>0</v>
      </c>
      <c r="F239" s="70">
        <v>6.73</v>
      </c>
      <c r="G239" s="17">
        <f t="shared" si="7"/>
        <v>0</v>
      </c>
      <c r="H239" s="70"/>
      <c r="I239" s="168"/>
      <c r="J239" s="75"/>
      <c r="K239" s="17">
        <f>июн.23!K239+июл.23!H239-июл.23!G239</f>
        <v>0</v>
      </c>
      <c r="L239" s="11"/>
    </row>
    <row r="240" spans="1:12">
      <c r="A240" s="138"/>
      <c r="B240" s="117">
        <v>238</v>
      </c>
      <c r="C240" s="69"/>
      <c r="D240" s="69"/>
      <c r="E240" s="70">
        <f t="shared" si="6"/>
        <v>0</v>
      </c>
      <c r="F240" s="70">
        <v>6.73</v>
      </c>
      <c r="G240" s="17">
        <f t="shared" si="7"/>
        <v>0</v>
      </c>
      <c r="H240" s="70"/>
      <c r="I240" s="168"/>
      <c r="J240" s="75"/>
      <c r="K240" s="17">
        <f>июн.23!K240+июл.23!H240-июл.23!G240</f>
        <v>0</v>
      </c>
      <c r="L240" s="11"/>
    </row>
    <row r="241" spans="1:12">
      <c r="A241" s="138"/>
      <c r="B241" s="117">
        <v>239</v>
      </c>
      <c r="C241" s="69"/>
      <c r="D241" s="69"/>
      <c r="E241" s="70">
        <f t="shared" si="6"/>
        <v>0</v>
      </c>
      <c r="F241" s="70">
        <v>6.73</v>
      </c>
      <c r="G241" s="17">
        <f t="shared" si="7"/>
        <v>0</v>
      </c>
      <c r="H241" s="70"/>
      <c r="I241" s="168"/>
      <c r="J241" s="75"/>
      <c r="K241" s="17">
        <f>июн.23!K241+июл.23!H241-июл.23!G241</f>
        <v>0</v>
      </c>
      <c r="L241" s="11"/>
    </row>
    <row r="242" spans="1:12">
      <c r="A242" s="138"/>
      <c r="B242" s="117">
        <v>240</v>
      </c>
      <c r="C242" s="69"/>
      <c r="D242" s="69"/>
      <c r="E242" s="70">
        <f t="shared" si="6"/>
        <v>0</v>
      </c>
      <c r="F242" s="70">
        <v>6.73</v>
      </c>
      <c r="G242" s="17">
        <f t="shared" si="7"/>
        <v>0</v>
      </c>
      <c r="H242" s="70"/>
      <c r="I242" s="168"/>
      <c r="J242" s="75"/>
      <c r="K242" s="17">
        <f>июн.23!K242+июл.23!H242-июл.23!G242</f>
        <v>0</v>
      </c>
      <c r="L242" s="11"/>
    </row>
    <row r="243" spans="1:12">
      <c r="A243" s="138"/>
      <c r="B243" s="117">
        <v>241</v>
      </c>
      <c r="C243" s="69"/>
      <c r="D243" s="69"/>
      <c r="E243" s="70">
        <f t="shared" si="6"/>
        <v>0</v>
      </c>
      <c r="F243" s="70">
        <v>6.73</v>
      </c>
      <c r="G243" s="17">
        <f t="shared" si="7"/>
        <v>0</v>
      </c>
      <c r="H243" s="70"/>
      <c r="I243" s="168"/>
      <c r="J243" s="75"/>
      <c r="K243" s="17">
        <f>июн.23!K243+июл.23!H243-июл.23!G243</f>
        <v>0</v>
      </c>
      <c r="L243" s="11"/>
    </row>
    <row r="244" spans="1:12">
      <c r="A244" s="138"/>
      <c r="B244" s="117">
        <v>242</v>
      </c>
      <c r="C244" s="69">
        <v>36320</v>
      </c>
      <c r="D244" s="69">
        <v>37159</v>
      </c>
      <c r="E244" s="70">
        <f t="shared" si="6"/>
        <v>839</v>
      </c>
      <c r="F244" s="70">
        <v>6.73</v>
      </c>
      <c r="G244" s="17">
        <f t="shared" si="7"/>
        <v>5646.47</v>
      </c>
      <c r="H244" s="70"/>
      <c r="I244" s="168"/>
      <c r="J244" s="75"/>
      <c r="K244" s="17">
        <f>июн.23!K244+июл.23!H244-июл.23!G244</f>
        <v>-66182.820000000007</v>
      </c>
      <c r="L244" s="11"/>
    </row>
    <row r="245" spans="1:12">
      <c r="A245" s="138"/>
      <c r="B245" s="117">
        <v>243</v>
      </c>
      <c r="C245" s="69">
        <v>24103</v>
      </c>
      <c r="D245" s="69">
        <v>24198</v>
      </c>
      <c r="E245" s="70">
        <f t="shared" si="6"/>
        <v>95</v>
      </c>
      <c r="F245" s="112">
        <v>4.71</v>
      </c>
      <c r="G245" s="17">
        <f t="shared" si="7"/>
        <v>447.45</v>
      </c>
      <c r="H245" s="70"/>
      <c r="I245" s="168"/>
      <c r="J245" s="75"/>
      <c r="K245" s="17">
        <f>июн.23!K245+июл.23!H245-июл.23!G245</f>
        <v>249.75000000000006</v>
      </c>
      <c r="L245" s="11"/>
    </row>
    <row r="246" spans="1:12">
      <c r="A246" s="138"/>
      <c r="B246" s="117">
        <v>244</v>
      </c>
      <c r="C246" s="69"/>
      <c r="D246" s="69"/>
      <c r="E246" s="70">
        <f t="shared" si="6"/>
        <v>0</v>
      </c>
      <c r="F246" s="70">
        <v>6.73</v>
      </c>
      <c r="G246" s="17">
        <f t="shared" si="7"/>
        <v>0</v>
      </c>
      <c r="H246" s="70"/>
      <c r="I246" s="168"/>
      <c r="J246" s="75"/>
      <c r="K246" s="17">
        <f>июн.23!K246+июл.23!H246-июл.23!G246</f>
        <v>0</v>
      </c>
      <c r="L246" s="11"/>
    </row>
    <row r="247" spans="1:12">
      <c r="A247" s="138"/>
      <c r="B247" s="117">
        <v>245</v>
      </c>
      <c r="C247" s="69">
        <v>39088</v>
      </c>
      <c r="D247" s="69">
        <v>39356</v>
      </c>
      <c r="E247" s="70">
        <f t="shared" si="6"/>
        <v>268</v>
      </c>
      <c r="F247" s="112">
        <v>4.71</v>
      </c>
      <c r="G247" s="17">
        <f t="shared" si="7"/>
        <v>1262.28</v>
      </c>
      <c r="H247" s="70"/>
      <c r="I247" s="168"/>
      <c r="J247" s="75"/>
      <c r="K247" s="17">
        <f>июн.23!K247+июл.23!H247-июл.23!G247</f>
        <v>-10117.219999999998</v>
      </c>
      <c r="L247" s="11"/>
    </row>
    <row r="248" spans="1:12">
      <c r="A248" s="138"/>
      <c r="B248" s="117">
        <v>246</v>
      </c>
      <c r="C248" s="69">
        <v>48285</v>
      </c>
      <c r="D248" s="69">
        <v>48400</v>
      </c>
      <c r="E248" s="70">
        <f t="shared" si="6"/>
        <v>115</v>
      </c>
      <c r="F248" s="112">
        <v>4.71</v>
      </c>
      <c r="G248" s="17">
        <f t="shared" si="7"/>
        <v>541.65</v>
      </c>
      <c r="H248" s="70">
        <v>3000</v>
      </c>
      <c r="I248" s="168">
        <v>521256</v>
      </c>
      <c r="J248" s="75">
        <v>45110</v>
      </c>
      <c r="K248" s="17">
        <f>июн.23!K248+июл.23!H248-июл.23!G248</f>
        <v>2310.2699999999991</v>
      </c>
      <c r="L248" s="11"/>
    </row>
    <row r="249" spans="1:12">
      <c r="A249" s="138"/>
      <c r="B249" s="117">
        <v>247</v>
      </c>
      <c r="C249" s="69"/>
      <c r="D249" s="69"/>
      <c r="E249" s="70">
        <f t="shared" si="6"/>
        <v>0</v>
      </c>
      <c r="F249" s="70">
        <v>6.73</v>
      </c>
      <c r="G249" s="17">
        <f t="shared" si="7"/>
        <v>0</v>
      </c>
      <c r="H249" s="70"/>
      <c r="I249" s="168"/>
      <c r="J249" s="75"/>
      <c r="K249" s="17">
        <f>июн.23!K249+июл.23!H249-июл.23!G249</f>
        <v>0</v>
      </c>
      <c r="L249" s="11"/>
    </row>
    <row r="250" spans="1:12">
      <c r="A250" s="138"/>
      <c r="B250" s="117">
        <v>248</v>
      </c>
      <c r="C250" s="69"/>
      <c r="D250" s="69"/>
      <c r="E250" s="70">
        <f t="shared" si="6"/>
        <v>0</v>
      </c>
      <c r="F250" s="70">
        <v>6.73</v>
      </c>
      <c r="G250" s="17">
        <f t="shared" si="7"/>
        <v>0</v>
      </c>
      <c r="H250" s="70"/>
      <c r="I250" s="168"/>
      <c r="J250" s="75"/>
      <c r="K250" s="17">
        <f>июн.23!K250+июл.23!H250-июл.23!G250</f>
        <v>0</v>
      </c>
      <c r="L250" s="11"/>
    </row>
    <row r="251" spans="1:12">
      <c r="A251" s="138"/>
      <c r="B251" s="117">
        <v>249</v>
      </c>
      <c r="C251" s="69">
        <v>26082</v>
      </c>
      <c r="D251" s="69">
        <v>26296</v>
      </c>
      <c r="E251" s="70">
        <f t="shared" si="6"/>
        <v>214</v>
      </c>
      <c r="F251" s="112">
        <v>0</v>
      </c>
      <c r="G251" s="17">
        <f t="shared" si="7"/>
        <v>0</v>
      </c>
      <c r="H251" s="70"/>
      <c r="I251" s="168"/>
      <c r="J251" s="75"/>
      <c r="K251" s="17">
        <f>июн.23!K251+июл.23!H251-июл.23!G251</f>
        <v>0</v>
      </c>
      <c r="L251" s="11"/>
    </row>
    <row r="252" spans="1:12">
      <c r="A252" s="138"/>
      <c r="B252" s="117">
        <v>250</v>
      </c>
      <c r="C252" s="69"/>
      <c r="D252" s="69"/>
      <c r="E252" s="70">
        <f t="shared" si="6"/>
        <v>0</v>
      </c>
      <c r="F252" s="70">
        <v>6.73</v>
      </c>
      <c r="G252" s="17">
        <f t="shared" si="7"/>
        <v>0</v>
      </c>
      <c r="H252" s="70"/>
      <c r="I252" s="168"/>
      <c r="J252" s="75"/>
      <c r="K252" s="17">
        <f>июн.23!K252+июл.23!H252-июл.23!G252</f>
        <v>0</v>
      </c>
      <c r="L252" s="11"/>
    </row>
    <row r="253" spans="1:12">
      <c r="A253" s="77"/>
      <c r="B253" s="117">
        <v>251</v>
      </c>
      <c r="C253" s="69">
        <v>33652</v>
      </c>
      <c r="D253" s="69">
        <v>34021</v>
      </c>
      <c r="E253" s="70">
        <f t="shared" si="6"/>
        <v>369</v>
      </c>
      <c r="F253" s="112">
        <v>4.71</v>
      </c>
      <c r="G253" s="17">
        <f t="shared" si="7"/>
        <v>1737.99</v>
      </c>
      <c r="H253" s="70"/>
      <c r="I253" s="168"/>
      <c r="J253" s="75"/>
      <c r="K253" s="17">
        <f>июн.23!K253+июл.23!H253-июл.23!G253</f>
        <v>3524.3500000000004</v>
      </c>
      <c r="L253" s="11"/>
    </row>
    <row r="254" spans="1:12">
      <c r="A254" s="138"/>
      <c r="B254" s="117">
        <v>252</v>
      </c>
      <c r="C254" s="69"/>
      <c r="D254" s="69"/>
      <c r="E254" s="70">
        <f t="shared" si="6"/>
        <v>0</v>
      </c>
      <c r="F254" s="70">
        <v>6.73</v>
      </c>
      <c r="G254" s="17">
        <f t="shared" si="7"/>
        <v>0</v>
      </c>
      <c r="H254" s="70"/>
      <c r="I254" s="168"/>
      <c r="J254" s="75"/>
      <c r="K254" s="17">
        <f>июн.23!K254+июл.23!H254-июл.23!G254</f>
        <v>0</v>
      </c>
      <c r="L254" s="11"/>
    </row>
    <row r="255" spans="1:12">
      <c r="A255" s="138"/>
      <c r="B255" s="117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7">
        <f t="shared" si="7"/>
        <v>0</v>
      </c>
      <c r="H255" s="70"/>
      <c r="I255" s="168"/>
      <c r="J255" s="75"/>
      <c r="K255" s="17">
        <f>июн.23!K255+июл.23!H255-июл.23!G255</f>
        <v>-6.73</v>
      </c>
      <c r="L255" s="11"/>
    </row>
    <row r="256" spans="1:12">
      <c r="A256" s="138"/>
      <c r="B256" s="117">
        <v>254</v>
      </c>
      <c r="C256" s="69"/>
      <c r="D256" s="69"/>
      <c r="E256" s="70">
        <f t="shared" si="6"/>
        <v>0</v>
      </c>
      <c r="F256" s="70">
        <v>6.73</v>
      </c>
      <c r="G256" s="17">
        <f t="shared" si="7"/>
        <v>0</v>
      </c>
      <c r="H256" s="70"/>
      <c r="I256" s="168"/>
      <c r="J256" s="75"/>
      <c r="K256" s="17">
        <f>июн.23!K256+июл.23!H256-июл.23!G256</f>
        <v>0</v>
      </c>
      <c r="L256" s="11"/>
    </row>
    <row r="257" spans="1:12">
      <c r="A257" s="138"/>
      <c r="B257" s="117">
        <v>256</v>
      </c>
      <c r="C257" s="69">
        <v>1121</v>
      </c>
      <c r="D257" s="69">
        <v>1124</v>
      </c>
      <c r="E257" s="70">
        <f t="shared" si="6"/>
        <v>3</v>
      </c>
      <c r="F257" s="70">
        <v>6.73</v>
      </c>
      <c r="G257" s="17">
        <f t="shared" si="7"/>
        <v>20.190000000000001</v>
      </c>
      <c r="H257" s="70"/>
      <c r="I257" s="168"/>
      <c r="J257" s="75"/>
      <c r="K257" s="17">
        <f>июн.23!K257+июл.23!H257-июл.23!G257</f>
        <v>-37.600000000000662</v>
      </c>
      <c r="L257" s="11"/>
    </row>
    <row r="258" spans="1:12">
      <c r="A258" s="138"/>
      <c r="B258" s="117">
        <v>258</v>
      </c>
      <c r="C258" s="69">
        <v>882</v>
      </c>
      <c r="D258" s="69">
        <v>995</v>
      </c>
      <c r="E258" s="70">
        <f t="shared" si="6"/>
        <v>113</v>
      </c>
      <c r="F258" s="70">
        <v>6.73</v>
      </c>
      <c r="G258" s="17">
        <f t="shared" si="7"/>
        <v>760.49</v>
      </c>
      <c r="H258" s="70">
        <v>6000</v>
      </c>
      <c r="I258" s="168">
        <v>5627</v>
      </c>
      <c r="J258" s="75">
        <v>45124</v>
      </c>
      <c r="K258" s="17">
        <f>июн.23!K258+июл.23!H258-июл.23!G258</f>
        <v>-146.96000000000026</v>
      </c>
      <c r="L258" s="11"/>
    </row>
    <row r="259" spans="1:12">
      <c r="A259" s="138"/>
      <c r="B259" s="117">
        <v>259</v>
      </c>
      <c r="C259" s="69"/>
      <c r="D259" s="69"/>
      <c r="E259" s="70">
        <f t="shared" si="6"/>
        <v>0</v>
      </c>
      <c r="F259" s="70">
        <v>6.73</v>
      </c>
      <c r="G259" s="17">
        <f t="shared" si="7"/>
        <v>0</v>
      </c>
      <c r="H259" s="70"/>
      <c r="I259" s="168"/>
      <c r="J259" s="75"/>
      <c r="K259" s="17">
        <f>июн.23!K259+июл.23!H259-июл.23!G259</f>
        <v>0</v>
      </c>
      <c r="L259" s="11"/>
    </row>
    <row r="260" spans="1:12">
      <c r="A260" s="138"/>
      <c r="B260" s="117">
        <v>260</v>
      </c>
      <c r="C260" s="69">
        <v>35</v>
      </c>
      <c r="D260" s="69">
        <v>40</v>
      </c>
      <c r="E260" s="70">
        <f t="shared" si="6"/>
        <v>5</v>
      </c>
      <c r="F260" s="70">
        <v>6.73</v>
      </c>
      <c r="G260" s="17">
        <f t="shared" si="7"/>
        <v>33.650000000000006</v>
      </c>
      <c r="H260" s="70"/>
      <c r="I260" s="168"/>
      <c r="J260" s="75"/>
      <c r="K260" s="17">
        <f>июн.23!K260+июл.23!H260-июл.23!G260</f>
        <v>773.95</v>
      </c>
      <c r="L260" s="11"/>
    </row>
    <row r="261" spans="1:12">
      <c r="A261" s="138"/>
      <c r="B261" s="117">
        <v>261</v>
      </c>
      <c r="C261" s="69"/>
      <c r="D261" s="69"/>
      <c r="E261" s="70">
        <f t="shared" si="6"/>
        <v>0</v>
      </c>
      <c r="F261" s="70">
        <v>6.73</v>
      </c>
      <c r="G261" s="17">
        <f t="shared" si="7"/>
        <v>0</v>
      </c>
      <c r="H261" s="70"/>
      <c r="I261" s="168"/>
      <c r="J261" s="75"/>
      <c r="K261" s="17">
        <f>июн.23!K261+июл.23!H261-июл.23!G261</f>
        <v>0</v>
      </c>
      <c r="L261" s="11"/>
    </row>
    <row r="262" spans="1:12">
      <c r="A262" s="138"/>
      <c r="B262" s="117">
        <v>262</v>
      </c>
      <c r="C262" s="69"/>
      <c r="D262" s="69"/>
      <c r="E262" s="70">
        <f t="shared" si="6"/>
        <v>0</v>
      </c>
      <c r="F262" s="70">
        <v>6.73</v>
      </c>
      <c r="G262" s="17">
        <f t="shared" si="7"/>
        <v>0</v>
      </c>
      <c r="H262" s="70"/>
      <c r="I262" s="168"/>
      <c r="J262" s="75"/>
      <c r="K262" s="17">
        <f>июн.23!K262+июл.23!H262-июл.23!G262</f>
        <v>0</v>
      </c>
      <c r="L262" s="11"/>
    </row>
    <row r="263" spans="1:12">
      <c r="A263" s="138"/>
      <c r="B263" s="117">
        <v>263</v>
      </c>
      <c r="C263" s="69"/>
      <c r="D263" s="69"/>
      <c r="E263" s="70">
        <f t="shared" si="6"/>
        <v>0</v>
      </c>
      <c r="F263" s="70">
        <v>6.73</v>
      </c>
      <c r="G263" s="17">
        <f t="shared" si="7"/>
        <v>0</v>
      </c>
      <c r="H263" s="70"/>
      <c r="I263" s="168"/>
      <c r="J263" s="75"/>
      <c r="K263" s="17">
        <f>июн.23!K263+июл.23!H263-июл.23!G263</f>
        <v>0</v>
      </c>
      <c r="L263" s="11"/>
    </row>
    <row r="264" spans="1:12">
      <c r="A264" s="138"/>
      <c r="B264" s="117">
        <v>264</v>
      </c>
      <c r="C264" s="69"/>
      <c r="D264" s="69"/>
      <c r="E264" s="70">
        <f t="shared" si="6"/>
        <v>0</v>
      </c>
      <c r="F264" s="70">
        <v>6.73</v>
      </c>
      <c r="G264" s="17">
        <f t="shared" si="7"/>
        <v>0</v>
      </c>
      <c r="H264" s="70"/>
      <c r="I264" s="168"/>
      <c r="J264" s="75"/>
      <c r="K264" s="17">
        <f>июн.23!K264+июл.23!H264-июл.23!G264</f>
        <v>0</v>
      </c>
      <c r="L264" s="11"/>
    </row>
    <row r="265" spans="1:12">
      <c r="A265" s="138"/>
      <c r="B265" s="117">
        <v>265</v>
      </c>
      <c r="C265" s="69">
        <v>240</v>
      </c>
      <c r="D265" s="69">
        <v>260</v>
      </c>
      <c r="E265" s="70">
        <f t="shared" si="6"/>
        <v>20</v>
      </c>
      <c r="F265" s="70">
        <v>6.73</v>
      </c>
      <c r="G265" s="17">
        <f t="shared" si="7"/>
        <v>134.60000000000002</v>
      </c>
      <c r="H265" s="70"/>
      <c r="I265" s="168"/>
      <c r="J265" s="75"/>
      <c r="K265" s="17">
        <f>июн.23!K265+июл.23!H265-июл.23!G265</f>
        <v>-1191.21</v>
      </c>
      <c r="L265" s="11"/>
    </row>
    <row r="266" spans="1:12">
      <c r="A266" s="138"/>
      <c r="B266" s="117">
        <v>266</v>
      </c>
      <c r="C266" s="69">
        <v>12358</v>
      </c>
      <c r="D266" s="69">
        <v>12608</v>
      </c>
      <c r="E266" s="70">
        <f t="shared" si="6"/>
        <v>250</v>
      </c>
      <c r="F266" s="112">
        <v>4.71</v>
      </c>
      <c r="G266" s="17">
        <f t="shared" si="7"/>
        <v>1177.5</v>
      </c>
      <c r="H266" s="70">
        <v>2000</v>
      </c>
      <c r="I266" s="168">
        <v>905929</v>
      </c>
      <c r="J266" s="75">
        <v>45110</v>
      </c>
      <c r="K266" s="17">
        <f>июн.23!K266+июл.23!H266-июл.23!G266</f>
        <v>2284.2100000000005</v>
      </c>
      <c r="L266" s="11"/>
    </row>
    <row r="267" spans="1:12">
      <c r="A267" s="27"/>
      <c r="B267" s="117">
        <v>267</v>
      </c>
      <c r="C267" s="69">
        <v>1062</v>
      </c>
      <c r="D267" s="69">
        <v>1106</v>
      </c>
      <c r="E267" s="70">
        <f t="shared" ref="E267:E331" si="8">D267-C267</f>
        <v>44</v>
      </c>
      <c r="F267" s="70">
        <v>6.73</v>
      </c>
      <c r="G267" s="17">
        <f t="shared" ref="G267:G331" si="9">F267*E267</f>
        <v>296.12</v>
      </c>
      <c r="H267" s="70"/>
      <c r="I267" s="168"/>
      <c r="J267" s="75"/>
      <c r="K267" s="17">
        <f>июн.23!K267+июл.23!H267-июл.23!G267</f>
        <v>-476.64000000000021</v>
      </c>
      <c r="L267" s="11"/>
    </row>
    <row r="268" spans="1:12">
      <c r="A268" s="138"/>
      <c r="B268" s="117">
        <v>268</v>
      </c>
      <c r="C268" s="69">
        <v>91709</v>
      </c>
      <c r="D268" s="69">
        <v>92020</v>
      </c>
      <c r="E268" s="70">
        <f t="shared" si="8"/>
        <v>311</v>
      </c>
      <c r="F268" s="112">
        <v>4.71</v>
      </c>
      <c r="G268" s="17">
        <f t="shared" si="9"/>
        <v>1464.81</v>
      </c>
      <c r="H268" s="70">
        <v>5350</v>
      </c>
      <c r="I268" s="168">
        <v>304518.50553700002</v>
      </c>
      <c r="J268" s="75">
        <v>45125</v>
      </c>
      <c r="K268" s="17">
        <f>июн.23!K268+июл.23!H268-июл.23!G268</f>
        <v>4949.51</v>
      </c>
      <c r="L268" s="11"/>
    </row>
    <row r="269" spans="1:12">
      <c r="A269" s="138"/>
      <c r="B269" s="117">
        <v>269</v>
      </c>
      <c r="C269" s="69">
        <v>124</v>
      </c>
      <c r="D269" s="69">
        <v>124</v>
      </c>
      <c r="E269" s="70">
        <f t="shared" si="8"/>
        <v>0</v>
      </c>
      <c r="F269" s="70">
        <v>6.73</v>
      </c>
      <c r="G269" s="17">
        <f t="shared" si="9"/>
        <v>0</v>
      </c>
      <c r="H269" s="70"/>
      <c r="I269" s="168"/>
      <c r="J269" s="75"/>
      <c r="K269" s="17">
        <f>июн.23!K269+июл.23!H269-июл.23!G269</f>
        <v>0</v>
      </c>
      <c r="L269" s="11"/>
    </row>
    <row r="270" spans="1:12">
      <c r="A270" s="138"/>
      <c r="B270" s="117">
        <v>270</v>
      </c>
      <c r="C270" s="69">
        <v>7434</v>
      </c>
      <c r="D270" s="69">
        <v>7469</v>
      </c>
      <c r="E270" s="70">
        <f t="shared" si="8"/>
        <v>35</v>
      </c>
      <c r="F270" s="70">
        <v>6.73</v>
      </c>
      <c r="G270" s="17">
        <f t="shared" si="9"/>
        <v>235.55</v>
      </c>
      <c r="H270" s="70"/>
      <c r="I270" s="168"/>
      <c r="J270" s="75"/>
      <c r="K270" s="17">
        <f>июн.23!K270+июл.23!H270-июл.23!G270</f>
        <v>-29632.190000000002</v>
      </c>
      <c r="L270" s="11"/>
    </row>
    <row r="271" spans="1:12">
      <c r="A271" s="138"/>
      <c r="B271" s="117">
        <v>272</v>
      </c>
      <c r="C271" s="69"/>
      <c r="D271" s="69"/>
      <c r="E271" s="70">
        <f t="shared" si="8"/>
        <v>0</v>
      </c>
      <c r="F271" s="70">
        <v>6.73</v>
      </c>
      <c r="G271" s="17">
        <f t="shared" si="9"/>
        <v>0</v>
      </c>
      <c r="H271" s="70"/>
      <c r="I271" s="168"/>
      <c r="J271" s="75"/>
      <c r="K271" s="17">
        <f>июн.23!K271+июл.23!H271-июл.23!G271</f>
        <v>0</v>
      </c>
      <c r="L271" s="11"/>
    </row>
    <row r="272" spans="1:12">
      <c r="A272" s="138"/>
      <c r="B272" s="117">
        <v>273</v>
      </c>
      <c r="C272" s="69">
        <v>18182</v>
      </c>
      <c r="D272" s="69">
        <v>19542</v>
      </c>
      <c r="E272" s="70">
        <f t="shared" si="8"/>
        <v>1360</v>
      </c>
      <c r="F272" s="70">
        <v>6.73</v>
      </c>
      <c r="G272" s="17">
        <f t="shared" si="9"/>
        <v>9152.8000000000011</v>
      </c>
      <c r="H272" s="70"/>
      <c r="I272" s="168"/>
      <c r="J272" s="75"/>
      <c r="K272" s="17">
        <f>июн.23!K272+июл.23!H272-июл.23!G272</f>
        <v>-76472.990000000005</v>
      </c>
      <c r="L272" s="11"/>
    </row>
    <row r="273" spans="1:12">
      <c r="A273" s="138"/>
      <c r="B273" s="117">
        <v>274</v>
      </c>
      <c r="C273" s="69">
        <v>59808</v>
      </c>
      <c r="D273" s="69">
        <v>60111</v>
      </c>
      <c r="E273" s="70">
        <f t="shared" si="8"/>
        <v>303</v>
      </c>
      <c r="F273" s="112">
        <v>4.71</v>
      </c>
      <c r="G273" s="17">
        <f t="shared" si="9"/>
        <v>1427.1299999999999</v>
      </c>
      <c r="H273" s="70">
        <v>9429.42</v>
      </c>
      <c r="I273" s="168">
        <v>829690</v>
      </c>
      <c r="J273" s="75">
        <v>45131</v>
      </c>
      <c r="K273" s="17">
        <f>июн.23!K273+июл.23!H273-июл.23!G273</f>
        <v>17276.280000000002</v>
      </c>
      <c r="L273" s="11"/>
    </row>
    <row r="274" spans="1:12">
      <c r="A274" s="138"/>
      <c r="B274" s="117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7">
        <f t="shared" si="9"/>
        <v>0</v>
      </c>
      <c r="H274" s="70">
        <v>1000</v>
      </c>
      <c r="I274" s="168">
        <v>88362</v>
      </c>
      <c r="J274" s="75">
        <v>45118</v>
      </c>
      <c r="K274" s="17">
        <f>июн.23!K274+июл.23!H274-июл.23!G274</f>
        <v>6700</v>
      </c>
      <c r="L274" s="11"/>
    </row>
    <row r="275" spans="1:12">
      <c r="A275" s="138"/>
      <c r="B275" s="117">
        <v>276</v>
      </c>
      <c r="C275" s="69">
        <v>82217</v>
      </c>
      <c r="D275" s="69">
        <v>82375</v>
      </c>
      <c r="E275" s="70">
        <f t="shared" si="8"/>
        <v>158</v>
      </c>
      <c r="F275" s="112">
        <v>4.71</v>
      </c>
      <c r="G275" s="17">
        <f t="shared" si="9"/>
        <v>744.18</v>
      </c>
      <c r="H275" s="70">
        <v>10000</v>
      </c>
      <c r="I275" s="168">
        <v>1958</v>
      </c>
      <c r="J275" s="75">
        <v>45113</v>
      </c>
      <c r="K275" s="17">
        <f>июн.23!K275+июл.23!H275-июл.23!G275</f>
        <v>86540.160000000003</v>
      </c>
      <c r="L275" s="11"/>
    </row>
    <row r="276" spans="1:12">
      <c r="A276" s="138"/>
      <c r="B276" s="117">
        <v>277</v>
      </c>
      <c r="C276" s="69"/>
      <c r="D276" s="69"/>
      <c r="E276" s="70">
        <f t="shared" si="8"/>
        <v>0</v>
      </c>
      <c r="F276" s="70">
        <v>6.73</v>
      </c>
      <c r="G276" s="17">
        <f t="shared" si="9"/>
        <v>0</v>
      </c>
      <c r="H276" s="70"/>
      <c r="I276" s="168"/>
      <c r="J276" s="75"/>
      <c r="K276" s="17">
        <f>июн.23!K276+июл.23!H276-июл.23!G276</f>
        <v>0</v>
      </c>
      <c r="L276" s="11"/>
    </row>
    <row r="277" spans="1:12">
      <c r="A277" s="138"/>
      <c r="B277" s="117">
        <v>278</v>
      </c>
      <c r="C277" s="69">
        <v>28959</v>
      </c>
      <c r="D277" s="69">
        <v>29164</v>
      </c>
      <c r="E277" s="70">
        <f t="shared" si="8"/>
        <v>205</v>
      </c>
      <c r="F277" s="70">
        <v>6.73</v>
      </c>
      <c r="G277" s="17">
        <f t="shared" si="9"/>
        <v>1379.65</v>
      </c>
      <c r="H277" s="70">
        <v>3000</v>
      </c>
      <c r="I277" s="168">
        <v>537174</v>
      </c>
      <c r="J277" s="75">
        <v>45135</v>
      </c>
      <c r="K277" s="17">
        <f>июн.23!K277+июл.23!H277-июл.23!G277</f>
        <v>2428.7599999999989</v>
      </c>
      <c r="L277" s="11"/>
    </row>
    <row r="278" spans="1:12">
      <c r="A278" s="138"/>
      <c r="B278" s="131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7">
        <f t="shared" si="9"/>
        <v>0</v>
      </c>
      <c r="H278" s="70"/>
      <c r="I278" s="168"/>
      <c r="J278" s="75"/>
      <c r="K278" s="17">
        <f>июн.23!K278+июл.23!H278-июл.23!G278</f>
        <v>-195.17000000000002</v>
      </c>
      <c r="L278" s="11"/>
    </row>
    <row r="279" spans="1:12">
      <c r="A279" s="138"/>
      <c r="B279" s="117" t="s">
        <v>29</v>
      </c>
      <c r="C279" s="69">
        <v>46055</v>
      </c>
      <c r="D279" s="69">
        <v>46566</v>
      </c>
      <c r="E279" s="70">
        <f t="shared" si="8"/>
        <v>511</v>
      </c>
      <c r="F279" s="112">
        <v>4.71</v>
      </c>
      <c r="G279" s="17">
        <f t="shared" si="9"/>
        <v>2406.81</v>
      </c>
      <c r="H279" s="70"/>
      <c r="I279" s="168"/>
      <c r="J279" s="75"/>
      <c r="K279" s="17">
        <f>июн.23!K279+июл.23!H279-июл.23!G279</f>
        <v>-16419.060000000001</v>
      </c>
      <c r="L279" s="11"/>
    </row>
    <row r="280" spans="1:12" s="64" customFormat="1">
      <c r="A280" s="172"/>
      <c r="B280" s="171">
        <v>280</v>
      </c>
      <c r="C280" s="69">
        <v>7724</v>
      </c>
      <c r="D280" s="69">
        <v>7724</v>
      </c>
      <c r="E280" s="70">
        <f t="shared" si="8"/>
        <v>0</v>
      </c>
      <c r="F280" s="71">
        <v>6.73</v>
      </c>
      <c r="G280" s="70">
        <f t="shared" si="9"/>
        <v>0</v>
      </c>
      <c r="H280" s="70"/>
      <c r="I280" s="171"/>
      <c r="J280" s="75"/>
      <c r="K280" s="70">
        <f>июн.23!K280+июл.23!H280-июл.23!G280</f>
        <v>-44545.87</v>
      </c>
      <c r="L280" s="67"/>
    </row>
    <row r="281" spans="1:12">
      <c r="A281" s="138"/>
      <c r="B281" s="117">
        <v>281</v>
      </c>
      <c r="C281" s="69">
        <v>20830</v>
      </c>
      <c r="D281" s="69">
        <v>21282</v>
      </c>
      <c r="E281" s="70">
        <f t="shared" si="8"/>
        <v>452</v>
      </c>
      <c r="F281" s="70">
        <v>6.73</v>
      </c>
      <c r="G281" s="17">
        <f t="shared" si="9"/>
        <v>3041.96</v>
      </c>
      <c r="H281" s="70">
        <v>5000</v>
      </c>
      <c r="I281" s="168">
        <v>899708</v>
      </c>
      <c r="J281" s="75">
        <v>45113</v>
      </c>
      <c r="K281" s="17">
        <f>июн.23!K281+июл.23!H281-июл.23!G281</f>
        <v>10974.29</v>
      </c>
      <c r="L281" s="11"/>
    </row>
    <row r="282" spans="1:12">
      <c r="A282" s="138"/>
      <c r="B282" s="117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7">
        <f t="shared" si="9"/>
        <v>0</v>
      </c>
      <c r="H282" s="70"/>
      <c r="I282" s="168"/>
      <c r="J282" s="75"/>
      <c r="K282" s="17">
        <f>июн.23!K282+июл.23!H282-июл.23!G282</f>
        <v>0</v>
      </c>
      <c r="L282" s="11"/>
    </row>
    <row r="283" spans="1:12">
      <c r="A283" s="138"/>
      <c r="B283" s="117">
        <v>283</v>
      </c>
      <c r="C283" s="69">
        <v>3428</v>
      </c>
      <c r="D283" s="69">
        <v>3467</v>
      </c>
      <c r="E283" s="70">
        <f t="shared" si="8"/>
        <v>39</v>
      </c>
      <c r="F283" s="70">
        <v>6.73</v>
      </c>
      <c r="G283" s="17">
        <f t="shared" si="9"/>
        <v>262.47000000000003</v>
      </c>
      <c r="H283" s="70">
        <v>500</v>
      </c>
      <c r="I283" s="168">
        <v>792489</v>
      </c>
      <c r="J283" s="75">
        <v>45133</v>
      </c>
      <c r="K283" s="17">
        <f>июн.23!K283+июл.23!H283-июл.23!G283</f>
        <v>-233.57000000000005</v>
      </c>
      <c r="L283" s="11"/>
    </row>
    <row r="284" spans="1:12">
      <c r="A284" s="138"/>
      <c r="B284" s="117">
        <v>284</v>
      </c>
      <c r="C284" s="69">
        <v>4987</v>
      </c>
      <c r="D284" s="69">
        <v>5134</v>
      </c>
      <c r="E284" s="70">
        <f t="shared" si="8"/>
        <v>147</v>
      </c>
      <c r="F284" s="70">
        <v>6.73</v>
      </c>
      <c r="G284" s="17">
        <f t="shared" si="9"/>
        <v>989.31000000000006</v>
      </c>
      <c r="H284" s="70"/>
      <c r="I284" s="168"/>
      <c r="J284" s="75"/>
      <c r="K284" s="17">
        <f>июн.23!K284+июл.23!H284-июл.23!G284</f>
        <v>-4562.9400000000005</v>
      </c>
      <c r="L284" s="11"/>
    </row>
    <row r="285" spans="1:12">
      <c r="A285" s="138"/>
      <c r="B285" s="117">
        <v>285</v>
      </c>
      <c r="C285" s="69">
        <v>80879</v>
      </c>
      <c r="D285" s="69">
        <v>80953</v>
      </c>
      <c r="E285" s="70">
        <f t="shared" si="8"/>
        <v>74</v>
      </c>
      <c r="F285" s="70">
        <v>6.73</v>
      </c>
      <c r="G285" s="17">
        <f t="shared" si="9"/>
        <v>498.02000000000004</v>
      </c>
      <c r="H285" s="70">
        <v>5100</v>
      </c>
      <c r="I285" s="168">
        <v>154967</v>
      </c>
      <c r="J285" s="75">
        <v>45113</v>
      </c>
      <c r="K285" s="17">
        <f>июн.23!K285+июл.23!H285-июл.23!G285</f>
        <v>-8003.8700000000063</v>
      </c>
      <c r="L285" s="11"/>
    </row>
    <row r="286" spans="1:12">
      <c r="A286" s="138"/>
      <c r="B286" s="117">
        <v>286</v>
      </c>
      <c r="C286" s="69">
        <v>95011</v>
      </c>
      <c r="D286" s="69">
        <v>95882</v>
      </c>
      <c r="E286" s="70">
        <f t="shared" si="8"/>
        <v>871</v>
      </c>
      <c r="F286" s="112">
        <v>4.71</v>
      </c>
      <c r="G286" s="17">
        <f t="shared" si="9"/>
        <v>4102.41</v>
      </c>
      <c r="H286" s="70">
        <v>4658.1899999999996</v>
      </c>
      <c r="I286" s="168">
        <v>96094</v>
      </c>
      <c r="J286" s="75">
        <v>45131</v>
      </c>
      <c r="K286" s="17">
        <f>июн.23!K286+июл.23!H286-июл.23!G286</f>
        <v>-4102.41</v>
      </c>
      <c r="L286" s="11"/>
    </row>
    <row r="287" spans="1:12">
      <c r="A287" s="138"/>
      <c r="B287" s="117">
        <v>287</v>
      </c>
      <c r="C287" s="69">
        <v>30111</v>
      </c>
      <c r="D287" s="69">
        <v>30209</v>
      </c>
      <c r="E287" s="70">
        <f t="shared" si="8"/>
        <v>98</v>
      </c>
      <c r="F287" s="70">
        <v>6.73</v>
      </c>
      <c r="G287" s="17">
        <f t="shared" si="9"/>
        <v>659.54000000000008</v>
      </c>
      <c r="H287" s="70">
        <v>3000</v>
      </c>
      <c r="I287" s="168">
        <v>256521</v>
      </c>
      <c r="J287" s="75">
        <v>45121</v>
      </c>
      <c r="K287" s="17">
        <f>июн.23!K287+июл.23!H287-июл.23!G287</f>
        <v>17535.649999999998</v>
      </c>
      <c r="L287" s="11"/>
    </row>
    <row r="288" spans="1:12">
      <c r="A288" s="138"/>
      <c r="B288" s="117">
        <v>288</v>
      </c>
      <c r="C288" s="69">
        <v>49901</v>
      </c>
      <c r="D288" s="69">
        <v>50349</v>
      </c>
      <c r="E288" s="70">
        <f t="shared" si="8"/>
        <v>448</v>
      </c>
      <c r="F288" s="70">
        <v>6.73</v>
      </c>
      <c r="G288" s="28">
        <f t="shared" si="9"/>
        <v>3015.04</v>
      </c>
      <c r="H288" s="70"/>
      <c r="I288" s="168"/>
      <c r="J288" s="75"/>
      <c r="K288" s="17">
        <f>июн.23!K288+июл.23!H288-июл.23!G288</f>
        <v>-2086.6700000000014</v>
      </c>
      <c r="L288" s="11"/>
    </row>
    <row r="289" spans="1:12">
      <c r="A289" s="138"/>
      <c r="B289" s="117">
        <v>289</v>
      </c>
      <c r="C289" s="69">
        <v>3254</v>
      </c>
      <c r="D289" s="69">
        <v>3275</v>
      </c>
      <c r="E289" s="70">
        <f t="shared" si="8"/>
        <v>21</v>
      </c>
      <c r="F289" s="70">
        <v>6.73</v>
      </c>
      <c r="G289" s="17">
        <f t="shared" si="9"/>
        <v>141.33000000000001</v>
      </c>
      <c r="H289" s="70"/>
      <c r="I289" s="168"/>
      <c r="J289" s="75"/>
      <c r="K289" s="17">
        <f>июн.23!K289+июл.23!H289-июл.23!G289</f>
        <v>781.86999999999978</v>
      </c>
      <c r="L289" s="11"/>
    </row>
    <row r="290" spans="1:12">
      <c r="A290" s="138"/>
      <c r="B290" s="117">
        <v>290</v>
      </c>
      <c r="C290" s="69"/>
      <c r="D290" s="69"/>
      <c r="E290" s="70">
        <f t="shared" si="8"/>
        <v>0</v>
      </c>
      <c r="F290" s="70">
        <v>6.73</v>
      </c>
      <c r="G290" s="17">
        <f t="shared" si="9"/>
        <v>0</v>
      </c>
      <c r="H290" s="70"/>
      <c r="I290" s="168"/>
      <c r="J290" s="75"/>
      <c r="K290" s="17">
        <f>июн.23!K290+июл.23!H290-июл.23!G290</f>
        <v>0</v>
      </c>
      <c r="L290" s="11"/>
    </row>
    <row r="291" spans="1:12">
      <c r="A291" s="138"/>
      <c r="B291" s="117">
        <v>291</v>
      </c>
      <c r="C291" s="69"/>
      <c r="D291" s="69"/>
      <c r="E291" s="70">
        <f t="shared" si="8"/>
        <v>0</v>
      </c>
      <c r="F291" s="70">
        <v>6.73</v>
      </c>
      <c r="G291" s="17">
        <f t="shared" si="9"/>
        <v>0</v>
      </c>
      <c r="H291" s="70"/>
      <c r="I291" s="168"/>
      <c r="J291" s="75"/>
      <c r="K291" s="17">
        <f>июн.23!K291+июл.23!H291-июл.23!G291</f>
        <v>0</v>
      </c>
      <c r="L291" s="11"/>
    </row>
    <row r="292" spans="1:12">
      <c r="A292" s="138"/>
      <c r="B292" s="117">
        <v>292</v>
      </c>
      <c r="C292" s="69">
        <v>18677</v>
      </c>
      <c r="D292" s="69">
        <v>18813</v>
      </c>
      <c r="E292" s="70">
        <f t="shared" si="8"/>
        <v>136</v>
      </c>
      <c r="F292" s="112">
        <v>4.71</v>
      </c>
      <c r="G292" s="17">
        <f t="shared" si="9"/>
        <v>640.55999999999995</v>
      </c>
      <c r="H292" s="70">
        <v>4000</v>
      </c>
      <c r="I292" s="168">
        <v>792925</v>
      </c>
      <c r="J292" s="75">
        <v>45109</v>
      </c>
      <c r="K292" s="17">
        <f>июн.23!K292+июл.23!H292-июл.23!G292</f>
        <v>1516.0800000000004</v>
      </c>
      <c r="L292" s="11"/>
    </row>
    <row r="293" spans="1:12">
      <c r="A293" s="138"/>
      <c r="B293" s="117">
        <v>293</v>
      </c>
      <c r="C293" s="69"/>
      <c r="D293" s="69"/>
      <c r="E293" s="70">
        <f t="shared" si="8"/>
        <v>0</v>
      </c>
      <c r="F293" s="70">
        <v>6.73</v>
      </c>
      <c r="G293" s="17">
        <f t="shared" si="9"/>
        <v>0</v>
      </c>
      <c r="H293" s="70"/>
      <c r="I293" s="168"/>
      <c r="J293" s="75"/>
      <c r="K293" s="17">
        <f>июн.23!K293+июл.23!H293-июл.23!G293</f>
        <v>0</v>
      </c>
      <c r="L293" s="11"/>
    </row>
    <row r="294" spans="1:12">
      <c r="A294" s="138"/>
      <c r="B294" s="117">
        <v>294</v>
      </c>
      <c r="C294" s="69">
        <v>44394</v>
      </c>
      <c r="D294" s="69">
        <v>44493</v>
      </c>
      <c r="E294" s="70">
        <f t="shared" si="8"/>
        <v>99</v>
      </c>
      <c r="F294" s="70">
        <v>6.73</v>
      </c>
      <c r="G294" s="17">
        <f t="shared" si="9"/>
        <v>666.2700000000001</v>
      </c>
      <c r="H294" s="70"/>
      <c r="I294" s="168"/>
      <c r="J294" s="75"/>
      <c r="K294" s="17">
        <f>июн.23!K294+июл.23!H294-июл.23!G294</f>
        <v>2329.2499999999977</v>
      </c>
      <c r="L294" s="11"/>
    </row>
    <row r="295" spans="1:12">
      <c r="A295" s="138"/>
      <c r="B295" s="117">
        <v>295</v>
      </c>
      <c r="C295" s="69"/>
      <c r="D295" s="69"/>
      <c r="E295" s="70">
        <f t="shared" si="8"/>
        <v>0</v>
      </c>
      <c r="F295" s="70">
        <v>6.73</v>
      </c>
      <c r="G295" s="17">
        <f t="shared" si="9"/>
        <v>0</v>
      </c>
      <c r="H295" s="70"/>
      <c r="I295" s="168"/>
      <c r="J295" s="75"/>
      <c r="K295" s="17">
        <f>июн.23!K295+июл.23!H295-июл.23!G295</f>
        <v>0</v>
      </c>
      <c r="L295" s="11"/>
    </row>
    <row r="296" spans="1:12">
      <c r="A296" s="138"/>
      <c r="B296" s="117">
        <v>296</v>
      </c>
      <c r="C296" s="69"/>
      <c r="D296" s="69"/>
      <c r="E296" s="70">
        <f t="shared" si="8"/>
        <v>0</v>
      </c>
      <c r="F296" s="70">
        <v>6.73</v>
      </c>
      <c r="G296" s="17">
        <f t="shared" si="9"/>
        <v>0</v>
      </c>
      <c r="H296" s="70"/>
      <c r="I296" s="168"/>
      <c r="J296" s="75"/>
      <c r="K296" s="17">
        <f>июн.23!K296+июл.23!H296-июл.23!G296</f>
        <v>0</v>
      </c>
      <c r="L296" s="11"/>
    </row>
    <row r="297" spans="1:12">
      <c r="A297" s="138"/>
      <c r="B297" s="117">
        <v>297</v>
      </c>
      <c r="C297" s="69"/>
      <c r="D297" s="69"/>
      <c r="E297" s="70">
        <f t="shared" si="8"/>
        <v>0</v>
      </c>
      <c r="F297" s="70">
        <v>6.73</v>
      </c>
      <c r="G297" s="17">
        <f t="shared" si="9"/>
        <v>0</v>
      </c>
      <c r="H297" s="70"/>
      <c r="I297" s="168"/>
      <c r="J297" s="75"/>
      <c r="K297" s="17">
        <f>июн.23!K297+июл.23!H297-июл.23!G297</f>
        <v>0</v>
      </c>
      <c r="L297" s="11"/>
    </row>
    <row r="298" spans="1:12">
      <c r="A298" s="138"/>
      <c r="B298" s="117">
        <v>298</v>
      </c>
      <c r="C298" s="69"/>
      <c r="D298" s="69"/>
      <c r="E298" s="70">
        <f t="shared" si="8"/>
        <v>0</v>
      </c>
      <c r="F298" s="70">
        <v>6.73</v>
      </c>
      <c r="G298" s="17">
        <f t="shared" si="9"/>
        <v>0</v>
      </c>
      <c r="H298" s="70"/>
      <c r="I298" s="168"/>
      <c r="J298" s="75"/>
      <c r="K298" s="17">
        <f>июн.23!K298+июл.23!H298-июл.23!G298</f>
        <v>0</v>
      </c>
      <c r="L298" s="11"/>
    </row>
    <row r="299" spans="1:12">
      <c r="A299" s="138"/>
      <c r="B299" s="117">
        <v>299</v>
      </c>
      <c r="C299" s="69"/>
      <c r="D299" s="69"/>
      <c r="E299" s="70">
        <f t="shared" si="8"/>
        <v>0</v>
      </c>
      <c r="F299" s="70">
        <v>6.73</v>
      </c>
      <c r="G299" s="17">
        <f t="shared" si="9"/>
        <v>0</v>
      </c>
      <c r="H299" s="70"/>
      <c r="I299" s="168"/>
      <c r="J299" s="75"/>
      <c r="K299" s="17">
        <f>июн.23!K299+июл.23!H299-июл.23!G299</f>
        <v>0</v>
      </c>
      <c r="L299" s="11"/>
    </row>
    <row r="300" spans="1:12">
      <c r="A300" s="138"/>
      <c r="B300" s="117">
        <v>300</v>
      </c>
      <c r="C300" s="69">
        <v>3237</v>
      </c>
      <c r="D300" s="69">
        <v>3298</v>
      </c>
      <c r="E300" s="70">
        <f t="shared" si="8"/>
        <v>61</v>
      </c>
      <c r="F300" s="70">
        <v>6.73</v>
      </c>
      <c r="G300" s="17">
        <f t="shared" si="9"/>
        <v>410.53000000000003</v>
      </c>
      <c r="H300" s="70"/>
      <c r="I300" s="168"/>
      <c r="J300" s="75"/>
      <c r="K300" s="17">
        <f>июн.23!K300+июл.23!H300-июл.23!G300</f>
        <v>-2510.2900000000004</v>
      </c>
      <c r="L300" s="11"/>
    </row>
    <row r="301" spans="1:12">
      <c r="A301" s="138"/>
      <c r="B301" s="117">
        <v>301</v>
      </c>
      <c r="C301" s="69">
        <v>37567</v>
      </c>
      <c r="D301" s="69">
        <v>38296</v>
      </c>
      <c r="E301" s="70">
        <f t="shared" si="8"/>
        <v>729</v>
      </c>
      <c r="F301" s="70">
        <v>6.73</v>
      </c>
      <c r="G301" s="17">
        <f t="shared" si="9"/>
        <v>4906.17</v>
      </c>
      <c r="H301" s="70"/>
      <c r="I301" s="168"/>
      <c r="J301" s="75"/>
      <c r="K301" s="17">
        <f>июн.23!K301+июл.23!H301-июл.23!G301</f>
        <v>-81300.74000000002</v>
      </c>
      <c r="L301" s="11"/>
    </row>
    <row r="302" spans="1:12">
      <c r="A302" s="138"/>
      <c r="B302" s="117">
        <v>302</v>
      </c>
      <c r="C302" s="69"/>
      <c r="D302" s="69"/>
      <c r="E302" s="70">
        <f t="shared" si="8"/>
        <v>0</v>
      </c>
      <c r="F302" s="70">
        <v>6.73</v>
      </c>
      <c r="G302" s="17">
        <f t="shared" si="9"/>
        <v>0</v>
      </c>
      <c r="H302" s="70"/>
      <c r="I302" s="168"/>
      <c r="J302" s="75"/>
      <c r="K302" s="17">
        <f>июн.23!K302+июл.23!H302-июл.23!G302</f>
        <v>0</v>
      </c>
      <c r="L302" s="11"/>
    </row>
    <row r="303" spans="1:12">
      <c r="A303" s="138"/>
      <c r="B303" s="117">
        <v>303</v>
      </c>
      <c r="C303" s="69">
        <v>35552</v>
      </c>
      <c r="D303" s="69">
        <v>35902</v>
      </c>
      <c r="E303" s="70">
        <f t="shared" si="8"/>
        <v>350</v>
      </c>
      <c r="F303" s="70">
        <v>6.73</v>
      </c>
      <c r="G303" s="17">
        <f t="shared" si="9"/>
        <v>2355.5</v>
      </c>
      <c r="H303" s="70"/>
      <c r="I303" s="168"/>
      <c r="J303" s="75"/>
      <c r="K303" s="17">
        <f>июн.23!K303+июл.23!H303-июл.23!G303</f>
        <v>6084.4399999999969</v>
      </c>
      <c r="L303" s="11"/>
    </row>
    <row r="304" spans="1:12">
      <c r="A304" s="138"/>
      <c r="B304" s="117">
        <v>304</v>
      </c>
      <c r="C304" s="69">
        <v>24524</v>
      </c>
      <c r="D304" s="69">
        <v>24705</v>
      </c>
      <c r="E304" s="70">
        <f t="shared" si="8"/>
        <v>181</v>
      </c>
      <c r="F304" s="70">
        <v>6.73</v>
      </c>
      <c r="G304" s="17">
        <f t="shared" si="9"/>
        <v>1218.1300000000001</v>
      </c>
      <c r="H304" s="70"/>
      <c r="I304" s="168"/>
      <c r="J304" s="75"/>
      <c r="K304" s="17">
        <f>июн.23!K304+июл.23!H304-июл.23!G304</f>
        <v>-5518.6</v>
      </c>
      <c r="L304" s="11"/>
    </row>
    <row r="305" spans="1:12">
      <c r="A305" s="140"/>
      <c r="B305" s="117">
        <v>305</v>
      </c>
      <c r="C305" s="69">
        <v>1398</v>
      </c>
      <c r="D305" s="69">
        <v>1408</v>
      </c>
      <c r="E305" s="70">
        <f t="shared" si="8"/>
        <v>10</v>
      </c>
      <c r="F305" s="70">
        <v>6.73</v>
      </c>
      <c r="G305" s="17">
        <f t="shared" si="9"/>
        <v>67.300000000000011</v>
      </c>
      <c r="H305" s="70"/>
      <c r="I305" s="168"/>
      <c r="J305" s="75"/>
      <c r="K305" s="17">
        <f>июн.23!K305+июл.23!H305-июл.23!G305</f>
        <v>-94.22000000000007</v>
      </c>
      <c r="L305" s="11"/>
    </row>
    <row r="306" spans="1:12">
      <c r="A306" s="138"/>
      <c r="B306" s="117">
        <v>306</v>
      </c>
      <c r="C306" s="69"/>
      <c r="D306" s="69"/>
      <c r="E306" s="70">
        <f t="shared" si="8"/>
        <v>0</v>
      </c>
      <c r="F306" s="70">
        <v>6.73</v>
      </c>
      <c r="G306" s="17">
        <f t="shared" si="9"/>
        <v>0</v>
      </c>
      <c r="H306" s="70"/>
      <c r="I306" s="168"/>
      <c r="J306" s="75"/>
      <c r="K306" s="17">
        <f>июн.23!K306+июл.23!H306-июл.23!G306</f>
        <v>0</v>
      </c>
      <c r="L306" s="11"/>
    </row>
    <row r="307" spans="1:12">
      <c r="A307" s="138"/>
      <c r="B307" s="117">
        <v>307</v>
      </c>
      <c r="C307" s="69"/>
      <c r="D307" s="69"/>
      <c r="E307" s="70">
        <f t="shared" si="8"/>
        <v>0</v>
      </c>
      <c r="F307" s="70">
        <v>6.73</v>
      </c>
      <c r="G307" s="17">
        <f t="shared" si="9"/>
        <v>0</v>
      </c>
      <c r="H307" s="70"/>
      <c r="I307" s="168"/>
      <c r="J307" s="75"/>
      <c r="K307" s="17">
        <f>июн.23!K307+июл.23!H307-июл.23!G307</f>
        <v>0</v>
      </c>
      <c r="L307" s="11"/>
    </row>
    <row r="308" spans="1:12">
      <c r="A308" s="138"/>
      <c r="B308" s="117">
        <v>308</v>
      </c>
      <c r="C308" s="69"/>
      <c r="D308" s="69"/>
      <c r="E308" s="70">
        <f t="shared" si="8"/>
        <v>0</v>
      </c>
      <c r="F308" s="70">
        <v>6.73</v>
      </c>
      <c r="G308" s="17">
        <f t="shared" si="9"/>
        <v>0</v>
      </c>
      <c r="H308" s="70"/>
      <c r="I308" s="168"/>
      <c r="J308" s="75"/>
      <c r="K308" s="17">
        <f>июн.23!K308+июл.23!H308-июл.23!G308</f>
        <v>0</v>
      </c>
      <c r="L308" s="11"/>
    </row>
    <row r="309" spans="1:12">
      <c r="A309" s="138"/>
      <c r="B309" s="117">
        <v>309</v>
      </c>
      <c r="C309" s="69"/>
      <c r="D309" s="69"/>
      <c r="E309" s="70">
        <f t="shared" si="8"/>
        <v>0</v>
      </c>
      <c r="F309" s="70">
        <v>6.73</v>
      </c>
      <c r="G309" s="17">
        <f t="shared" si="9"/>
        <v>0</v>
      </c>
      <c r="H309" s="70"/>
      <c r="I309" s="168"/>
      <c r="J309" s="75"/>
      <c r="K309" s="17">
        <f>июн.23!K309+июл.23!H309-июл.23!G309</f>
        <v>0</v>
      </c>
      <c r="L309" s="11"/>
    </row>
    <row r="310" spans="1:12">
      <c r="A310" s="138"/>
      <c r="B310" s="117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7">
        <f t="shared" si="9"/>
        <v>0</v>
      </c>
      <c r="H310" s="70"/>
      <c r="I310" s="168"/>
      <c r="J310" s="75"/>
      <c r="K310" s="17">
        <f>июн.23!K310+июл.23!H310-июл.23!G310</f>
        <v>0</v>
      </c>
      <c r="L310" s="11"/>
    </row>
    <row r="311" spans="1:12">
      <c r="A311" s="138"/>
      <c r="B311" s="117">
        <v>311</v>
      </c>
      <c r="C311" s="69"/>
      <c r="D311" s="69"/>
      <c r="E311" s="70">
        <f t="shared" si="8"/>
        <v>0</v>
      </c>
      <c r="F311" s="70">
        <v>6.73</v>
      </c>
      <c r="G311" s="17">
        <f t="shared" si="9"/>
        <v>0</v>
      </c>
      <c r="H311" s="70"/>
      <c r="I311" s="168"/>
      <c r="J311" s="75"/>
      <c r="K311" s="17">
        <f>июн.23!K311+июл.23!H311-июл.23!G311</f>
        <v>0</v>
      </c>
      <c r="L311" s="11"/>
    </row>
    <row r="312" spans="1:12">
      <c r="A312" s="138"/>
      <c r="B312" s="117">
        <v>312</v>
      </c>
      <c r="C312" s="69"/>
      <c r="D312" s="69"/>
      <c r="E312" s="70">
        <f t="shared" si="8"/>
        <v>0</v>
      </c>
      <c r="F312" s="70">
        <v>6.73</v>
      </c>
      <c r="G312" s="17">
        <f t="shared" si="9"/>
        <v>0</v>
      </c>
      <c r="H312" s="70"/>
      <c r="I312" s="168"/>
      <c r="J312" s="75"/>
      <c r="K312" s="17">
        <f>июн.23!K312+июл.23!H312-июл.23!G312</f>
        <v>0</v>
      </c>
      <c r="L312" s="11"/>
    </row>
    <row r="313" spans="1:12">
      <c r="A313" s="138"/>
      <c r="B313" s="117">
        <v>313</v>
      </c>
      <c r="C313" s="69">
        <v>8110</v>
      </c>
      <c r="D313" s="69">
        <v>8579</v>
      </c>
      <c r="E313" s="70">
        <f t="shared" si="8"/>
        <v>469</v>
      </c>
      <c r="F313" s="70">
        <v>6.73</v>
      </c>
      <c r="G313" s="17">
        <f t="shared" si="9"/>
        <v>3156.3700000000003</v>
      </c>
      <c r="H313" s="70"/>
      <c r="I313" s="168"/>
      <c r="J313" s="75"/>
      <c r="K313" s="17">
        <f>июн.23!K313+июл.23!H313-июл.23!G313</f>
        <v>-3257.3200000000061</v>
      </c>
      <c r="L313" s="11"/>
    </row>
    <row r="314" spans="1:12">
      <c r="A314" s="138"/>
      <c r="B314" s="117">
        <v>314</v>
      </c>
      <c r="C314" s="69"/>
      <c r="D314" s="69"/>
      <c r="E314" s="70">
        <f t="shared" si="8"/>
        <v>0</v>
      </c>
      <c r="F314" s="70">
        <v>6.73</v>
      </c>
      <c r="G314" s="17">
        <f t="shared" si="9"/>
        <v>0</v>
      </c>
      <c r="H314" s="70"/>
      <c r="I314" s="168"/>
      <c r="J314" s="75"/>
      <c r="K314" s="17">
        <f>июн.23!K314+июл.23!H314-июл.23!G314</f>
        <v>0</v>
      </c>
      <c r="L314" s="11"/>
    </row>
    <row r="315" spans="1:12">
      <c r="A315" s="138"/>
      <c r="B315" s="117">
        <v>315</v>
      </c>
      <c r="C315" s="69"/>
      <c r="D315" s="69"/>
      <c r="E315" s="70">
        <f t="shared" si="8"/>
        <v>0</v>
      </c>
      <c r="F315" s="70">
        <v>6.73</v>
      </c>
      <c r="G315" s="17">
        <f t="shared" si="9"/>
        <v>0</v>
      </c>
      <c r="H315" s="70"/>
      <c r="I315" s="168"/>
      <c r="J315" s="75"/>
      <c r="K315" s="17">
        <f>июн.23!K315+июл.23!H315-июл.23!G315</f>
        <v>0</v>
      </c>
      <c r="L315" s="11"/>
    </row>
    <row r="316" spans="1:12">
      <c r="A316" s="111"/>
      <c r="B316" s="117">
        <v>316</v>
      </c>
      <c r="C316" s="69">
        <v>42549</v>
      </c>
      <c r="D316" s="69">
        <v>42726</v>
      </c>
      <c r="E316" s="70">
        <f t="shared" si="8"/>
        <v>177</v>
      </c>
      <c r="F316" s="112">
        <v>4.71</v>
      </c>
      <c r="G316" s="17">
        <f t="shared" si="9"/>
        <v>833.67</v>
      </c>
      <c r="H316" s="70">
        <v>7000</v>
      </c>
      <c r="I316" s="168">
        <v>917374</v>
      </c>
      <c r="J316" s="75">
        <v>45113</v>
      </c>
      <c r="K316" s="17">
        <f>июн.23!K316+июл.23!H316-июл.23!G316</f>
        <v>4935.6399999999994</v>
      </c>
      <c r="L316" s="11"/>
    </row>
    <row r="317" spans="1:12">
      <c r="A317" s="138"/>
      <c r="B317" s="117">
        <v>317</v>
      </c>
      <c r="C317" s="69">
        <v>6942</v>
      </c>
      <c r="D317" s="69">
        <v>7021</v>
      </c>
      <c r="E317" s="70">
        <f t="shared" si="8"/>
        <v>79</v>
      </c>
      <c r="F317" s="70">
        <v>6.73</v>
      </c>
      <c r="G317" s="17">
        <f t="shared" si="9"/>
        <v>531.67000000000007</v>
      </c>
      <c r="H317" s="70">
        <v>500</v>
      </c>
      <c r="I317" s="168">
        <v>689173</v>
      </c>
      <c r="J317" s="75">
        <v>45110</v>
      </c>
      <c r="K317" s="17">
        <f>июн.23!K317+июл.23!H317-июл.23!G317</f>
        <v>2.229999999998995</v>
      </c>
      <c r="L317" s="11"/>
    </row>
    <row r="318" spans="1:12">
      <c r="A318" s="138"/>
      <c r="B318" s="117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7">
        <f t="shared" si="9"/>
        <v>0</v>
      </c>
      <c r="H318" s="70"/>
      <c r="I318" s="168"/>
      <c r="J318" s="75"/>
      <c r="K318" s="17">
        <f>июн.23!K318+июл.23!H318-июл.23!G318</f>
        <v>0</v>
      </c>
      <c r="L318" s="11"/>
    </row>
    <row r="319" spans="1:12">
      <c r="A319" s="138"/>
      <c r="B319" s="117">
        <v>319</v>
      </c>
      <c r="C319" s="69"/>
      <c r="D319" s="69"/>
      <c r="E319" s="70">
        <f t="shared" si="8"/>
        <v>0</v>
      </c>
      <c r="F319" s="70">
        <v>6.73</v>
      </c>
      <c r="G319" s="17">
        <f t="shared" si="9"/>
        <v>0</v>
      </c>
      <c r="H319" s="70"/>
      <c r="I319" s="168"/>
      <c r="J319" s="75"/>
      <c r="K319" s="17">
        <f>июн.23!K319+июл.23!H319-июл.23!G319</f>
        <v>0</v>
      </c>
      <c r="L319" s="11"/>
    </row>
    <row r="320" spans="1:12">
      <c r="A320" s="138"/>
      <c r="B320" s="117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7">
        <f t="shared" si="9"/>
        <v>0</v>
      </c>
      <c r="H320" s="70"/>
      <c r="I320" s="168"/>
      <c r="J320" s="75"/>
      <c r="K320" s="17">
        <f>июн.23!K320+июл.23!H320-июл.23!G320</f>
        <v>0</v>
      </c>
      <c r="L320" s="11"/>
    </row>
    <row r="321" spans="1:12">
      <c r="A321" s="138"/>
      <c r="B321" s="117">
        <v>321</v>
      </c>
      <c r="C321" s="69"/>
      <c r="D321" s="69"/>
      <c r="E321" s="70">
        <f t="shared" si="8"/>
        <v>0</v>
      </c>
      <c r="F321" s="70">
        <v>6.73</v>
      </c>
      <c r="G321" s="17">
        <f t="shared" si="9"/>
        <v>0</v>
      </c>
      <c r="H321" s="70"/>
      <c r="I321" s="168"/>
      <c r="J321" s="75"/>
      <c r="K321" s="17">
        <f>июн.23!K321+июл.23!H321-июл.23!G321</f>
        <v>0</v>
      </c>
      <c r="L321" s="11"/>
    </row>
    <row r="322" spans="1:12">
      <c r="A322" s="138"/>
      <c r="B322" s="117">
        <v>322</v>
      </c>
      <c r="C322" s="69">
        <v>27709</v>
      </c>
      <c r="D322" s="69">
        <v>28046</v>
      </c>
      <c r="E322" s="70">
        <f t="shared" si="8"/>
        <v>337</v>
      </c>
      <c r="F322" s="70">
        <v>6.73</v>
      </c>
      <c r="G322" s="17">
        <f t="shared" si="9"/>
        <v>2268.0100000000002</v>
      </c>
      <c r="H322" s="70">
        <v>25000</v>
      </c>
      <c r="I322" s="168">
        <v>86646</v>
      </c>
      <c r="J322" s="75">
        <v>45134</v>
      </c>
      <c r="K322" s="17">
        <f>июн.23!K322+июл.23!H322-июл.23!G322</f>
        <v>-817.06000000000313</v>
      </c>
      <c r="L322" s="11"/>
    </row>
    <row r="323" spans="1:12">
      <c r="A323" s="138"/>
      <c r="B323" s="117">
        <v>323</v>
      </c>
      <c r="C323" s="69"/>
      <c r="D323" s="69"/>
      <c r="E323" s="70">
        <f t="shared" si="8"/>
        <v>0</v>
      </c>
      <c r="F323" s="70">
        <v>6.73</v>
      </c>
      <c r="G323" s="17">
        <f t="shared" si="9"/>
        <v>0</v>
      </c>
      <c r="H323" s="70"/>
      <c r="I323" s="168"/>
      <c r="J323" s="75"/>
      <c r="K323" s="17">
        <f>июн.23!K323+июл.23!H323-июл.23!G323</f>
        <v>0</v>
      </c>
      <c r="L323" s="11"/>
    </row>
    <row r="324" spans="1:12">
      <c r="A324" s="138"/>
      <c r="B324" s="117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7">
        <f t="shared" si="9"/>
        <v>0</v>
      </c>
      <c r="H324" s="70"/>
      <c r="I324" s="168"/>
      <c r="J324" s="75"/>
      <c r="K324" s="17">
        <f>июн.23!K324+июл.23!H324-июл.23!G324</f>
        <v>8674.82</v>
      </c>
      <c r="L324" s="11"/>
    </row>
    <row r="325" spans="1:12">
      <c r="A325" s="138"/>
      <c r="B325" s="117">
        <v>325</v>
      </c>
      <c r="C325" s="69"/>
      <c r="D325" s="69"/>
      <c r="E325" s="70">
        <f t="shared" si="8"/>
        <v>0</v>
      </c>
      <c r="F325" s="70">
        <v>6.73</v>
      </c>
      <c r="G325" s="17">
        <f t="shared" si="9"/>
        <v>0</v>
      </c>
      <c r="H325" s="70"/>
      <c r="I325" s="168"/>
      <c r="J325" s="75"/>
      <c r="K325" s="17">
        <f>июн.23!K325+июл.23!H325-июл.23!G325</f>
        <v>0</v>
      </c>
      <c r="L325" s="11"/>
    </row>
    <row r="326" spans="1:12">
      <c r="A326" s="138"/>
      <c r="B326" s="117">
        <v>326</v>
      </c>
      <c r="C326" s="69"/>
      <c r="D326" s="69"/>
      <c r="E326" s="70">
        <f t="shared" si="8"/>
        <v>0</v>
      </c>
      <c r="F326" s="70">
        <v>6.73</v>
      </c>
      <c r="G326" s="17">
        <f t="shared" si="9"/>
        <v>0</v>
      </c>
      <c r="H326" s="70"/>
      <c r="I326" s="168"/>
      <c r="J326" s="75"/>
      <c r="K326" s="17">
        <f>июн.23!K326+июл.23!H326-июл.23!G326</f>
        <v>0</v>
      </c>
      <c r="L326" s="11"/>
    </row>
    <row r="327" spans="1:12">
      <c r="A327" s="138"/>
      <c r="B327" s="117">
        <v>327</v>
      </c>
      <c r="C327" s="69"/>
      <c r="D327" s="69"/>
      <c r="E327" s="70">
        <f t="shared" si="8"/>
        <v>0</v>
      </c>
      <c r="F327" s="70">
        <v>6.73</v>
      </c>
      <c r="G327" s="17">
        <f t="shared" si="9"/>
        <v>0</v>
      </c>
      <c r="H327" s="70"/>
      <c r="I327" s="168"/>
      <c r="J327" s="75"/>
      <c r="K327" s="17">
        <f>июн.23!K327+июл.23!H327-июл.23!G327</f>
        <v>0</v>
      </c>
      <c r="L327" s="11"/>
    </row>
    <row r="328" spans="1:12">
      <c r="A328" s="138"/>
      <c r="B328" s="117">
        <v>328</v>
      </c>
      <c r="C328" s="69">
        <v>9617</v>
      </c>
      <c r="D328" s="69">
        <v>10076</v>
      </c>
      <c r="E328" s="70">
        <f t="shared" si="8"/>
        <v>459</v>
      </c>
      <c r="F328" s="70">
        <v>6.73</v>
      </c>
      <c r="G328" s="17">
        <f t="shared" si="9"/>
        <v>3089.07</v>
      </c>
      <c r="H328" s="70">
        <v>5000</v>
      </c>
      <c r="I328" s="168">
        <v>572997</v>
      </c>
      <c r="J328" s="75">
        <v>45110</v>
      </c>
      <c r="K328" s="17">
        <f>июн.23!K328+июл.23!H328-июл.23!G328</f>
        <v>-3781.8300000000022</v>
      </c>
      <c r="L328" s="11"/>
    </row>
    <row r="329" spans="1:12">
      <c r="A329" s="138"/>
      <c r="B329" s="117">
        <v>329</v>
      </c>
      <c r="C329" s="69"/>
      <c r="D329" s="69"/>
      <c r="E329" s="70">
        <f t="shared" si="8"/>
        <v>0</v>
      </c>
      <c r="F329" s="70">
        <v>6.73</v>
      </c>
      <c r="G329" s="17">
        <f t="shared" si="9"/>
        <v>0</v>
      </c>
      <c r="H329" s="70"/>
      <c r="I329" s="168"/>
      <c r="J329" s="75"/>
      <c r="K329" s="17">
        <f>июн.23!K329+июл.23!H329-июл.23!G329</f>
        <v>0</v>
      </c>
      <c r="L329" s="11"/>
    </row>
    <row r="330" spans="1:12">
      <c r="A330" s="138"/>
      <c r="B330" s="117">
        <v>330</v>
      </c>
      <c r="C330" s="69">
        <v>5773</v>
      </c>
      <c r="D330" s="69">
        <v>6035</v>
      </c>
      <c r="E330" s="70">
        <f t="shared" si="8"/>
        <v>262</v>
      </c>
      <c r="F330" s="70">
        <v>6.73</v>
      </c>
      <c r="G330" s="17">
        <f t="shared" si="9"/>
        <v>1763.2600000000002</v>
      </c>
      <c r="H330" s="70">
        <v>1965.16</v>
      </c>
      <c r="I330" s="168">
        <v>838084</v>
      </c>
      <c r="J330" s="75">
        <v>45113</v>
      </c>
      <c r="K330" s="17">
        <f>июн.23!K330+июл.23!H330-июл.23!G330</f>
        <v>-1811.5200000000002</v>
      </c>
      <c r="L330" s="11"/>
    </row>
    <row r="331" spans="1:12">
      <c r="A331" s="138"/>
      <c r="B331" s="117">
        <v>331</v>
      </c>
      <c r="C331" s="69"/>
      <c r="D331" s="69"/>
      <c r="E331" s="70">
        <f t="shared" si="8"/>
        <v>0</v>
      </c>
      <c r="F331" s="70">
        <v>6.73</v>
      </c>
      <c r="G331" s="17">
        <f t="shared" si="9"/>
        <v>0</v>
      </c>
      <c r="H331" s="70"/>
      <c r="I331" s="168"/>
      <c r="J331" s="75"/>
      <c r="K331" s="17">
        <f>июн.23!K331+июл.23!H331-июл.23!G331</f>
        <v>0</v>
      </c>
      <c r="L331" s="11"/>
    </row>
    <row r="332" spans="1:12">
      <c r="A332" s="138"/>
      <c r="B332" s="130">
        <v>332</v>
      </c>
      <c r="C332" s="69"/>
      <c r="D332" s="69"/>
      <c r="E332" s="70">
        <f t="shared" ref="E332:E354" si="10">D332-C332</f>
        <v>0</v>
      </c>
      <c r="F332" s="70">
        <v>6.73</v>
      </c>
      <c r="G332" s="17">
        <f t="shared" ref="G332:G354" si="11">F332*E332</f>
        <v>0</v>
      </c>
      <c r="H332" s="70"/>
      <c r="I332" s="168"/>
      <c r="J332" s="75"/>
      <c r="K332" s="17">
        <f>июн.23!K332+июл.23!H332-июл.23!G332</f>
        <v>0</v>
      </c>
      <c r="L332" s="11"/>
    </row>
    <row r="333" spans="1:12">
      <c r="A333" s="138"/>
      <c r="B333" s="117">
        <v>333</v>
      </c>
      <c r="C333" s="69"/>
      <c r="D333" s="69"/>
      <c r="E333" s="70">
        <f t="shared" si="10"/>
        <v>0</v>
      </c>
      <c r="F333" s="70">
        <v>6.73</v>
      </c>
      <c r="G333" s="17">
        <f t="shared" si="11"/>
        <v>0</v>
      </c>
      <c r="H333" s="70"/>
      <c r="I333" s="168"/>
      <c r="J333" s="75"/>
      <c r="K333" s="17">
        <f>июн.23!K333+июл.23!H333-июл.23!G333</f>
        <v>0</v>
      </c>
      <c r="L333" s="11"/>
    </row>
    <row r="334" spans="1:12">
      <c r="A334" s="138"/>
      <c r="B334" s="130">
        <v>334</v>
      </c>
      <c r="C334" s="69"/>
      <c r="D334" s="69"/>
      <c r="E334" s="70">
        <f t="shared" si="10"/>
        <v>0</v>
      </c>
      <c r="F334" s="70">
        <v>6.73</v>
      </c>
      <c r="G334" s="70">
        <f t="shared" si="11"/>
        <v>0</v>
      </c>
      <c r="H334" s="70"/>
      <c r="I334" s="168"/>
      <c r="J334" s="75"/>
      <c r="K334" s="70">
        <f>июн.23!K334+июл.23!H334-июл.23!G334</f>
        <v>0</v>
      </c>
      <c r="L334" s="11"/>
    </row>
    <row r="335" spans="1:12">
      <c r="A335" s="138"/>
      <c r="B335" s="130">
        <v>335</v>
      </c>
      <c r="C335" s="69">
        <v>3461</v>
      </c>
      <c r="D335" s="69">
        <v>3503</v>
      </c>
      <c r="E335" s="70">
        <f t="shared" si="10"/>
        <v>42</v>
      </c>
      <c r="F335" s="70">
        <v>6.73</v>
      </c>
      <c r="G335" s="70">
        <f t="shared" si="11"/>
        <v>282.66000000000003</v>
      </c>
      <c r="H335" s="70"/>
      <c r="I335" s="168"/>
      <c r="J335" s="75"/>
      <c r="K335" s="70">
        <f>июн.23!K335+июл.23!H335-июл.23!G335</f>
        <v>-1123.9100000000001</v>
      </c>
      <c r="L335" s="11"/>
    </row>
    <row r="336" spans="1:12">
      <c r="A336" s="138"/>
      <c r="B336" s="117">
        <v>336</v>
      </c>
      <c r="C336" s="69">
        <v>49149</v>
      </c>
      <c r="D336" s="69">
        <v>49403</v>
      </c>
      <c r="E336" s="70">
        <f t="shared" si="10"/>
        <v>254</v>
      </c>
      <c r="F336" s="112">
        <v>4.71</v>
      </c>
      <c r="G336" s="17">
        <f t="shared" si="11"/>
        <v>1196.3399999999999</v>
      </c>
      <c r="H336" s="70">
        <v>1500</v>
      </c>
      <c r="I336" s="168">
        <v>24</v>
      </c>
      <c r="J336" s="75">
        <v>45112</v>
      </c>
      <c r="K336" s="17">
        <f>июн.23!K336+июл.23!H336-июл.23!G336</f>
        <v>3668.34</v>
      </c>
      <c r="L336" s="11"/>
    </row>
    <row r="337" spans="1:12">
      <c r="A337" s="138"/>
      <c r="B337" s="117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7">
        <f t="shared" si="11"/>
        <v>0</v>
      </c>
      <c r="H337" s="70"/>
      <c r="I337" s="168"/>
      <c r="J337" s="75"/>
      <c r="K337" s="17">
        <f>июн.23!K337+июл.23!H337-июл.23!G337</f>
        <v>0</v>
      </c>
      <c r="L337" s="11"/>
    </row>
    <row r="338" spans="1:12">
      <c r="A338" s="138"/>
      <c r="B338" s="117">
        <v>338</v>
      </c>
      <c r="C338" s="69">
        <v>19487</v>
      </c>
      <c r="D338" s="69">
        <v>19680</v>
      </c>
      <c r="E338" s="70">
        <f t="shared" si="10"/>
        <v>193</v>
      </c>
      <c r="F338" s="70">
        <v>6.73</v>
      </c>
      <c r="G338" s="17">
        <f t="shared" si="11"/>
        <v>1298.8900000000001</v>
      </c>
      <c r="H338" s="70"/>
      <c r="I338" s="168"/>
      <c r="J338" s="75"/>
      <c r="K338" s="17">
        <f>июн.23!K338+июл.23!H338-июл.23!G338</f>
        <v>-13.830000000001519</v>
      </c>
      <c r="L338" s="11"/>
    </row>
    <row r="339" spans="1:12">
      <c r="A339" s="138"/>
      <c r="B339" s="117">
        <v>339</v>
      </c>
      <c r="C339" s="69">
        <v>10185</v>
      </c>
      <c r="D339" s="69">
        <v>10286</v>
      </c>
      <c r="E339" s="70">
        <f t="shared" si="10"/>
        <v>101</v>
      </c>
      <c r="F339" s="70">
        <v>6.73</v>
      </c>
      <c r="G339" s="17">
        <f t="shared" si="11"/>
        <v>679.73</v>
      </c>
      <c r="H339" s="70">
        <v>673</v>
      </c>
      <c r="I339" s="168">
        <v>682213</v>
      </c>
      <c r="J339" s="75">
        <v>45112</v>
      </c>
      <c r="K339" s="17">
        <f>июн.23!K339+июл.23!H339-июл.23!G339</f>
        <v>1166.4499999999998</v>
      </c>
      <c r="L339" s="11"/>
    </row>
    <row r="340" spans="1:12">
      <c r="A340" s="138"/>
      <c r="B340" s="130">
        <v>340</v>
      </c>
      <c r="C340" s="69"/>
      <c r="D340" s="69"/>
      <c r="E340" s="70">
        <f t="shared" si="10"/>
        <v>0</v>
      </c>
      <c r="F340" s="70">
        <v>6.73</v>
      </c>
      <c r="G340" s="70">
        <f t="shared" si="11"/>
        <v>0</v>
      </c>
      <c r="H340" s="70"/>
      <c r="I340" s="168"/>
      <c r="J340" s="75"/>
      <c r="K340" s="70">
        <f>июн.23!K340+июл.23!H340-июл.23!G340</f>
        <v>0</v>
      </c>
      <c r="L340" s="11"/>
    </row>
    <row r="341" spans="1:12">
      <c r="A341" s="138"/>
      <c r="B341" s="117">
        <v>341</v>
      </c>
      <c r="C341" s="69">
        <v>150405</v>
      </c>
      <c r="D341" s="69">
        <v>150576</v>
      </c>
      <c r="E341" s="70">
        <f t="shared" si="10"/>
        <v>171</v>
      </c>
      <c r="F341" s="112">
        <v>4.71</v>
      </c>
      <c r="G341" s="17">
        <f t="shared" si="11"/>
        <v>805.41</v>
      </c>
      <c r="H341" s="70">
        <v>760</v>
      </c>
      <c r="I341" s="168">
        <v>652131</v>
      </c>
      <c r="J341" s="75">
        <v>45114</v>
      </c>
      <c r="K341" s="17">
        <f>июн.23!K341+июл.23!H341-июл.23!G341</f>
        <v>20457.800000000003</v>
      </c>
      <c r="L341" s="11"/>
    </row>
    <row r="342" spans="1:12">
      <c r="A342" s="138"/>
      <c r="B342" s="117">
        <v>342</v>
      </c>
      <c r="C342" s="69">
        <v>57583</v>
      </c>
      <c r="D342" s="69">
        <v>57873</v>
      </c>
      <c r="E342" s="70">
        <f t="shared" si="10"/>
        <v>290</v>
      </c>
      <c r="F342" s="70">
        <v>6.73</v>
      </c>
      <c r="G342" s="17">
        <f t="shared" si="11"/>
        <v>1951.7</v>
      </c>
      <c r="H342" s="70">
        <v>8000</v>
      </c>
      <c r="I342" s="168">
        <v>57377</v>
      </c>
      <c r="J342" s="75">
        <v>45135</v>
      </c>
      <c r="K342" s="17">
        <f>июн.23!K342+июл.23!H342-июл.23!G342</f>
        <v>7958.449999999998</v>
      </c>
      <c r="L342" s="11"/>
    </row>
    <row r="343" spans="1:12">
      <c r="A343" s="138"/>
      <c r="B343" s="117">
        <v>343</v>
      </c>
      <c r="C343" s="69"/>
      <c r="D343" s="69"/>
      <c r="E343" s="70">
        <f t="shared" si="10"/>
        <v>0</v>
      </c>
      <c r="F343" s="70">
        <v>6.73</v>
      </c>
      <c r="G343" s="17">
        <f t="shared" si="11"/>
        <v>0</v>
      </c>
      <c r="H343" s="70"/>
      <c r="I343" s="168"/>
      <c r="J343" s="75"/>
      <c r="K343" s="17">
        <f>июн.23!K343+июл.23!H343-июл.23!G343</f>
        <v>0</v>
      </c>
      <c r="L343" s="11"/>
    </row>
    <row r="344" spans="1:12">
      <c r="A344" s="138"/>
      <c r="B344" s="117">
        <v>344</v>
      </c>
      <c r="C344" s="69">
        <v>9079</v>
      </c>
      <c r="D344" s="69">
        <v>9299</v>
      </c>
      <c r="E344" s="70">
        <f t="shared" si="10"/>
        <v>220</v>
      </c>
      <c r="F344" s="70">
        <v>6.73</v>
      </c>
      <c r="G344" s="17">
        <f t="shared" si="11"/>
        <v>1480.6000000000001</v>
      </c>
      <c r="H344" s="70"/>
      <c r="I344" s="168"/>
      <c r="J344" s="75"/>
      <c r="K344" s="17">
        <f>июн.23!K344+июл.23!H344-июл.23!G344</f>
        <v>-1884.7900000000004</v>
      </c>
      <c r="L344" s="11"/>
    </row>
    <row r="345" spans="1:12">
      <c r="A345" s="138"/>
      <c r="B345" s="117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7">
        <f t="shared" si="11"/>
        <v>0</v>
      </c>
      <c r="H345" s="70"/>
      <c r="I345" s="168"/>
      <c r="J345" s="75"/>
      <c r="K345" s="17">
        <f>июн.23!K345+июл.23!H345-июл.23!G345</f>
        <v>0</v>
      </c>
      <c r="L345" s="11"/>
    </row>
    <row r="346" spans="1:12">
      <c r="A346" s="138"/>
      <c r="B346" s="117">
        <v>346</v>
      </c>
      <c r="C346" s="69">
        <v>27927</v>
      </c>
      <c r="D346" s="69">
        <v>28161</v>
      </c>
      <c r="E346" s="70">
        <f t="shared" si="10"/>
        <v>234</v>
      </c>
      <c r="F346" s="70">
        <v>6.73</v>
      </c>
      <c r="G346" s="17">
        <f t="shared" si="11"/>
        <v>1574.8200000000002</v>
      </c>
      <c r="H346" s="70"/>
      <c r="I346" s="168"/>
      <c r="J346" s="75"/>
      <c r="K346" s="17">
        <f>июн.23!K346+июл.23!H346-июл.23!G346</f>
        <v>3399.0699999999993</v>
      </c>
      <c r="L346" s="11"/>
    </row>
    <row r="347" spans="1:12">
      <c r="A347" s="138"/>
      <c r="B347" s="117">
        <v>347</v>
      </c>
      <c r="C347" s="69"/>
      <c r="D347" s="69"/>
      <c r="E347" s="70">
        <f t="shared" si="10"/>
        <v>0</v>
      </c>
      <c r="F347" s="70">
        <v>6.73</v>
      </c>
      <c r="G347" s="17">
        <f t="shared" si="11"/>
        <v>0</v>
      </c>
      <c r="H347" s="70"/>
      <c r="I347" s="168"/>
      <c r="J347" s="75"/>
      <c r="K347" s="17">
        <f>июн.23!K347+июл.23!H347-июл.23!G347</f>
        <v>0</v>
      </c>
      <c r="L347" s="11"/>
    </row>
    <row r="348" spans="1:12">
      <c r="A348" s="138"/>
      <c r="B348" s="53">
        <v>348</v>
      </c>
      <c r="C348" s="69">
        <v>19831</v>
      </c>
      <c r="D348" s="69">
        <v>20064</v>
      </c>
      <c r="E348" s="70">
        <f t="shared" si="10"/>
        <v>233</v>
      </c>
      <c r="F348" s="70">
        <v>6.73</v>
      </c>
      <c r="G348" s="17">
        <f t="shared" si="11"/>
        <v>1568.0900000000001</v>
      </c>
      <c r="H348" s="70">
        <v>3000</v>
      </c>
      <c r="I348" s="168">
        <v>545635</v>
      </c>
      <c r="J348" s="75">
        <v>45131</v>
      </c>
      <c r="K348" s="17">
        <f>июн.23!K348+июл.23!H348-июл.23!G348</f>
        <v>-7404.9599999999991</v>
      </c>
      <c r="L348" s="11"/>
    </row>
    <row r="349" spans="1:12">
      <c r="A349" s="138"/>
      <c r="B349" s="53">
        <v>349</v>
      </c>
      <c r="C349" s="69">
        <v>93032</v>
      </c>
      <c r="D349" s="69">
        <v>93441</v>
      </c>
      <c r="E349" s="70">
        <f t="shared" si="10"/>
        <v>409</v>
      </c>
      <c r="F349" s="112">
        <v>4.71</v>
      </c>
      <c r="G349" s="28">
        <f t="shared" si="11"/>
        <v>1926.3899999999999</v>
      </c>
      <c r="H349" s="70">
        <v>3650</v>
      </c>
      <c r="I349" s="168">
        <v>230852</v>
      </c>
      <c r="J349" s="75">
        <v>45128</v>
      </c>
      <c r="K349" s="17">
        <f>июн.23!K349+июл.23!H349-июл.23!G349</f>
        <v>8560</v>
      </c>
      <c r="L349" s="11"/>
    </row>
    <row r="350" spans="1:12">
      <c r="A350" s="139"/>
      <c r="B350" s="55">
        <v>350</v>
      </c>
      <c r="C350" s="69">
        <v>16153</v>
      </c>
      <c r="D350" s="69">
        <v>16200</v>
      </c>
      <c r="E350" s="70">
        <f t="shared" si="10"/>
        <v>47</v>
      </c>
      <c r="F350" s="112">
        <v>4.71</v>
      </c>
      <c r="G350" s="17">
        <f t="shared" si="11"/>
        <v>221.37</v>
      </c>
      <c r="H350" s="70">
        <v>594</v>
      </c>
      <c r="I350" s="168">
        <v>184738</v>
      </c>
      <c r="J350" s="75">
        <v>45132</v>
      </c>
      <c r="K350" s="17">
        <f>июн.23!K350+июл.23!H350-июл.23!G350</f>
        <v>-221.41999999999985</v>
      </c>
      <c r="L350" s="11"/>
    </row>
    <row r="351" spans="1:12">
      <c r="A351" s="138"/>
      <c r="B351" s="53" t="s">
        <v>21</v>
      </c>
      <c r="C351" s="69">
        <v>8992</v>
      </c>
      <c r="D351" s="69">
        <v>8992</v>
      </c>
      <c r="E351" s="70">
        <f t="shared" si="10"/>
        <v>0</v>
      </c>
      <c r="F351" s="70">
        <v>6.73</v>
      </c>
      <c r="G351" s="17">
        <f t="shared" si="11"/>
        <v>0</v>
      </c>
      <c r="H351" s="70"/>
      <c r="I351" s="168"/>
      <c r="J351" s="75"/>
      <c r="K351" s="17">
        <f>июн.23!K351+июл.23!H351-июл.23!G351</f>
        <v>0</v>
      </c>
      <c r="L351" s="11"/>
    </row>
    <row r="352" spans="1:12">
      <c r="A352" s="93"/>
      <c r="B352" s="133"/>
      <c r="C352" s="69">
        <v>32417</v>
      </c>
      <c r="D352" s="69">
        <v>32601</v>
      </c>
      <c r="E352" s="116">
        <f t="shared" si="10"/>
        <v>184</v>
      </c>
      <c r="F352" s="70">
        <v>6.73</v>
      </c>
      <c r="G352" s="70">
        <f t="shared" si="11"/>
        <v>1238.3200000000002</v>
      </c>
      <c r="H352" s="64"/>
      <c r="I352" s="2"/>
      <c r="J352" s="64"/>
      <c r="K352" s="133"/>
    </row>
    <row r="353" spans="1:11">
      <c r="A353" s="93"/>
      <c r="B353" s="133"/>
      <c r="C353" s="69">
        <v>30760</v>
      </c>
      <c r="D353" s="69">
        <v>31141</v>
      </c>
      <c r="E353" s="116">
        <f t="shared" si="10"/>
        <v>381</v>
      </c>
      <c r="F353" s="70">
        <v>6.73</v>
      </c>
      <c r="G353" s="70">
        <f t="shared" si="11"/>
        <v>2564.13</v>
      </c>
      <c r="H353" s="64"/>
      <c r="I353" s="64"/>
      <c r="J353" s="64"/>
      <c r="K353" s="133"/>
    </row>
    <row r="354" spans="1:11">
      <c r="A354" s="93"/>
      <c r="B354" s="133"/>
      <c r="C354" s="69">
        <v>13808</v>
      </c>
      <c r="D354" s="69">
        <v>13996</v>
      </c>
      <c r="E354" s="116">
        <f t="shared" si="10"/>
        <v>188</v>
      </c>
      <c r="F354" s="70">
        <v>6.73</v>
      </c>
      <c r="G354" s="70">
        <f t="shared" si="11"/>
        <v>1265.24</v>
      </c>
      <c r="H354" s="64"/>
      <c r="I354" s="64"/>
      <c r="J354" s="64"/>
      <c r="K354" s="133"/>
    </row>
    <row r="355" spans="1:11">
      <c r="A355" s="9"/>
      <c r="H355" s="64"/>
      <c r="I355" s="64"/>
      <c r="J355" s="64"/>
    </row>
    <row r="356" spans="1:11">
      <c r="H356" s="64"/>
      <c r="I356" s="64"/>
      <c r="J356" s="64"/>
    </row>
    <row r="357" spans="1:11">
      <c r="H357" s="64"/>
      <c r="I357" s="64"/>
      <c r="J357" s="64"/>
    </row>
    <row r="358" spans="1:11">
      <c r="H358" s="64"/>
      <c r="I358" s="64"/>
      <c r="J358" s="64"/>
    </row>
    <row r="359" spans="1:11">
      <c r="H359" s="64"/>
      <c r="I359" s="64"/>
      <c r="J359" s="64"/>
    </row>
    <row r="360" spans="1:11">
      <c r="H360" s="64"/>
      <c r="I360" s="64"/>
      <c r="J360" s="64"/>
    </row>
    <row r="361" spans="1:11">
      <c r="H361" s="64"/>
      <c r="I361" s="64"/>
      <c r="J361" s="64"/>
    </row>
    <row r="362" spans="1:11">
      <c r="H362" s="64"/>
      <c r="I362" s="64"/>
      <c r="J362" s="64"/>
    </row>
    <row r="363" spans="1:11">
      <c r="H363" s="64"/>
      <c r="I363" s="64"/>
      <c r="J363" s="64"/>
    </row>
    <row r="364" spans="1:11">
      <c r="H364" s="64"/>
      <c r="I364" s="64"/>
      <c r="J364" s="64"/>
    </row>
    <row r="365" spans="1:11">
      <c r="H365" s="64"/>
      <c r="I365" s="64"/>
      <c r="J365" s="64"/>
    </row>
    <row r="366" spans="1:11">
      <c r="H366" s="64"/>
      <c r="I366" s="64"/>
      <c r="J366" s="64"/>
    </row>
    <row r="367" spans="1:11">
      <c r="H367" s="64"/>
      <c r="I367" s="64"/>
      <c r="J367" s="64"/>
    </row>
    <row r="368" spans="1:11">
      <c r="H368" s="64"/>
      <c r="I368" s="64"/>
      <c r="J368" s="64"/>
    </row>
    <row r="369" spans="8:10">
      <c r="H369" s="64"/>
      <c r="I369" s="64"/>
      <c r="J369" s="64"/>
    </row>
    <row r="370" spans="8:10">
      <c r="H370" s="64"/>
      <c r="I370" s="64"/>
      <c r="J370" s="64"/>
    </row>
    <row r="371" spans="8:10">
      <c r="H371" s="64"/>
      <c r="I371" s="64"/>
      <c r="J371" s="64"/>
    </row>
    <row r="372" spans="8:10">
      <c r="H372" s="64"/>
      <c r="I372" s="64"/>
      <c r="J372" s="64"/>
    </row>
    <row r="373" spans="8:10">
      <c r="H373" s="64"/>
      <c r="I373" s="64"/>
      <c r="J373" s="64"/>
    </row>
    <row r="374" spans="8:10">
      <c r="H374" s="64"/>
      <c r="I374" s="64"/>
      <c r="J374" s="64"/>
    </row>
    <row r="375" spans="8:10">
      <c r="H375" s="64"/>
      <c r="I375" s="64"/>
      <c r="J375" s="64"/>
    </row>
    <row r="376" spans="8:10">
      <c r="H376" s="64"/>
      <c r="I376" s="64"/>
      <c r="J376" s="64"/>
    </row>
    <row r="377" spans="8:10">
      <c r="H377" s="64"/>
      <c r="I377" s="64"/>
      <c r="J377" s="64"/>
    </row>
    <row r="378" spans="8:10">
      <c r="H378" s="64"/>
      <c r="I378" s="64"/>
      <c r="J378" s="64"/>
    </row>
    <row r="379" spans="8:10">
      <c r="H379" s="64"/>
      <c r="I379" s="64"/>
      <c r="J379" s="64"/>
    </row>
    <row r="380" spans="8:10">
      <c r="H380" s="64"/>
      <c r="I380" s="64"/>
      <c r="J380" s="64"/>
    </row>
    <row r="381" spans="8:10">
      <c r="H381" s="64"/>
      <c r="I381" s="64"/>
      <c r="J381" s="64"/>
    </row>
    <row r="382" spans="8:10">
      <c r="H382" s="64"/>
      <c r="I382" s="64"/>
      <c r="J382" s="64"/>
    </row>
    <row r="383" spans="8:10">
      <c r="H383" s="64"/>
      <c r="I383" s="64"/>
      <c r="J383" s="64"/>
    </row>
    <row r="384" spans="8:10">
      <c r="H384" s="64"/>
      <c r="I384" s="64"/>
      <c r="J384" s="64"/>
    </row>
    <row r="385" spans="8:10">
      <c r="H385" s="64"/>
      <c r="I385" s="64"/>
      <c r="J385" s="64"/>
    </row>
    <row r="386" spans="8:10">
      <c r="H386" s="64"/>
      <c r="I386" s="64"/>
      <c r="J386" s="64"/>
    </row>
    <row r="387" spans="8:10">
      <c r="H387" s="64"/>
      <c r="I387" s="64"/>
      <c r="J387" s="64"/>
    </row>
    <row r="388" spans="8:10">
      <c r="H388" s="64"/>
      <c r="I388" s="64"/>
      <c r="J388" s="64"/>
    </row>
    <row r="389" spans="8:10">
      <c r="H389" s="64"/>
      <c r="I389" s="64"/>
      <c r="J389" s="64"/>
    </row>
    <row r="390" spans="8:10">
      <c r="H390" s="64"/>
      <c r="I390" s="64"/>
      <c r="J390" s="64"/>
    </row>
    <row r="391" spans="8:10">
      <c r="H391" s="64"/>
      <c r="I391" s="64"/>
      <c r="J391" s="64"/>
    </row>
    <row r="392" spans="8:10">
      <c r="H392" s="64"/>
      <c r="I392" s="64"/>
      <c r="J392" s="64"/>
    </row>
    <row r="393" spans="8:10">
      <c r="H393" s="64"/>
      <c r="I393" s="64"/>
      <c r="J393" s="64"/>
    </row>
    <row r="394" spans="8:10">
      <c r="H394" s="64"/>
      <c r="I394" s="64"/>
      <c r="J394" s="64"/>
    </row>
    <row r="395" spans="8:10">
      <c r="H395" s="64"/>
      <c r="I395" s="64"/>
      <c r="J395" s="64"/>
    </row>
    <row r="396" spans="8:10">
      <c r="H396" s="64"/>
      <c r="I396" s="64"/>
      <c r="J396" s="64"/>
    </row>
    <row r="397" spans="8:10">
      <c r="H397" s="64"/>
      <c r="I397" s="64"/>
      <c r="J397" s="64"/>
    </row>
    <row r="398" spans="8:10">
      <c r="H398" s="64"/>
      <c r="I398" s="64"/>
      <c r="J398" s="64"/>
    </row>
    <row r="399" spans="8:10">
      <c r="H399" s="64"/>
      <c r="I399" s="64"/>
      <c r="J399" s="64"/>
    </row>
    <row r="400" spans="8:10">
      <c r="H400" s="64"/>
      <c r="I400" s="64"/>
      <c r="J400" s="64"/>
    </row>
    <row r="401" spans="8:10">
      <c r="H401" s="64"/>
      <c r="I401" s="64"/>
      <c r="J401" s="64"/>
    </row>
    <row r="402" spans="8:10">
      <c r="H402" s="64"/>
      <c r="I402" s="64"/>
      <c r="J402" s="64"/>
    </row>
    <row r="403" spans="8:10">
      <c r="H403" s="64"/>
      <c r="I403" s="64"/>
      <c r="J403" s="64"/>
    </row>
    <row r="404" spans="8:10">
      <c r="H404" s="64"/>
      <c r="I404" s="64"/>
      <c r="J404" s="64"/>
    </row>
    <row r="405" spans="8:10">
      <c r="H405" s="64"/>
      <c r="I405" s="64"/>
      <c r="J405" s="64"/>
    </row>
    <row r="406" spans="8:10">
      <c r="H406" s="64"/>
      <c r="I406" s="64"/>
      <c r="J406" s="64"/>
    </row>
    <row r="407" spans="8:10">
      <c r="H407" s="64"/>
      <c r="I407" s="64"/>
      <c r="J407" s="64"/>
    </row>
    <row r="408" spans="8:10">
      <c r="H408" s="64"/>
      <c r="I408" s="64"/>
      <c r="J408" s="64"/>
    </row>
    <row r="409" spans="8:10">
      <c r="H409" s="64"/>
      <c r="I409" s="64"/>
      <c r="J409" s="64"/>
    </row>
    <row r="410" spans="8:10">
      <c r="H410" s="64"/>
      <c r="I410" s="64"/>
      <c r="J410" s="64"/>
    </row>
    <row r="411" spans="8:10">
      <c r="H411" s="64"/>
      <c r="I411" s="64"/>
      <c r="J411" s="64"/>
    </row>
    <row r="412" spans="8:10">
      <c r="H412" s="64"/>
      <c r="I412" s="64"/>
      <c r="J412" s="64"/>
    </row>
    <row r="413" spans="8:10">
      <c r="H413" s="64"/>
      <c r="I413" s="64"/>
      <c r="J413" s="64"/>
    </row>
    <row r="414" spans="8:10">
      <c r="H414" s="64"/>
      <c r="I414" s="64"/>
      <c r="J414" s="64"/>
    </row>
    <row r="415" spans="8:10">
      <c r="H415" s="64"/>
      <c r="I415" s="64"/>
      <c r="J415" s="64"/>
    </row>
    <row r="416" spans="8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K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0">
    <cfRule type="cellIs" dxfId="6" priority="2" operator="lessThan">
      <formula>-0.1</formula>
    </cfRule>
  </conditionalFormatting>
  <conditionalFormatting sqref="K351">
    <cfRule type="cellIs" dxfId="5" priority="1" operator="lessThan">
      <formula>-0.1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579"/>
  <sheetViews>
    <sheetView topLeftCell="A259" workbookViewId="0">
      <selection activeCell="D278" sqref="D278"/>
    </sheetView>
  </sheetViews>
  <sheetFormatPr defaultColWidth="9.140625" defaultRowHeight="15"/>
  <cols>
    <col min="1" max="1" width="19.140625" customWidth="1"/>
    <col min="2" max="2" width="9.140625" style="7"/>
    <col min="3" max="3" width="13.5703125" style="7" customWidth="1"/>
    <col min="4" max="4" width="12.85546875" style="7" customWidth="1"/>
    <col min="5" max="6" width="9.140625" style="7"/>
    <col min="7" max="7" width="10.7109375" style="7" customWidth="1"/>
    <col min="8" max="8" width="13.140625" style="7" bestFit="1" customWidth="1"/>
    <col min="9" max="9" width="11.28515625" style="10" bestFit="1" customWidth="1"/>
    <col min="10" max="10" width="11.28515625" style="7" bestFit="1" customWidth="1"/>
    <col min="11" max="11" width="12.7109375" style="7" customWidth="1"/>
    <col min="12" max="12" width="20.85546875" customWidth="1"/>
    <col min="13" max="16384" width="9.140625" style="7"/>
  </cols>
  <sheetData>
    <row r="1" spans="1:12">
      <c r="A1" s="198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1"/>
    </row>
    <row r="2" spans="1:1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1"/>
    </row>
    <row r="3" spans="1:12">
      <c r="A3" s="189" t="s">
        <v>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1"/>
    </row>
    <row r="4" spans="1:12">
      <c r="A4" s="62">
        <v>2</v>
      </c>
      <c r="B4" s="20">
        <v>3</v>
      </c>
      <c r="C4" s="20">
        <v>4</v>
      </c>
      <c r="D4" s="20">
        <v>5</v>
      </c>
      <c r="E4" s="20">
        <v>6</v>
      </c>
      <c r="F4" s="20">
        <v>7</v>
      </c>
      <c r="G4" s="20">
        <v>8</v>
      </c>
      <c r="H4" s="20">
        <v>9</v>
      </c>
      <c r="I4" s="18">
        <v>10</v>
      </c>
      <c r="J4" s="20">
        <v>11</v>
      </c>
      <c r="K4" s="20">
        <v>12</v>
      </c>
      <c r="L4" s="11"/>
    </row>
    <row r="5" spans="1:12">
      <c r="A5" s="192" t="s">
        <v>3</v>
      </c>
      <c r="B5" s="198" t="s">
        <v>14</v>
      </c>
      <c r="C5" s="198" t="s">
        <v>15</v>
      </c>
      <c r="D5" s="198"/>
      <c r="E5" s="198"/>
      <c r="F5" s="198"/>
      <c r="G5" s="198"/>
      <c r="H5" s="199" t="s">
        <v>5</v>
      </c>
      <c r="I5" s="200" t="s">
        <v>12</v>
      </c>
      <c r="J5" s="202" t="s">
        <v>13</v>
      </c>
      <c r="K5" s="199" t="s">
        <v>16</v>
      </c>
      <c r="L5" s="11"/>
    </row>
    <row r="6" spans="1:12" ht="30">
      <c r="A6" s="193"/>
      <c r="B6" s="198"/>
      <c r="C6" s="21" t="s">
        <v>17</v>
      </c>
      <c r="D6" s="21" t="s">
        <v>18</v>
      </c>
      <c r="E6" s="20" t="s">
        <v>19</v>
      </c>
      <c r="F6" s="21" t="s">
        <v>11</v>
      </c>
      <c r="G6" s="21" t="s">
        <v>20</v>
      </c>
      <c r="H6" s="199"/>
      <c r="I6" s="201"/>
      <c r="J6" s="203"/>
      <c r="K6" s="199"/>
      <c r="L6" s="11"/>
    </row>
    <row r="7" spans="1:12">
      <c r="A7" s="44"/>
      <c r="B7" s="15">
        <v>0</v>
      </c>
      <c r="C7" s="69">
        <v>91224</v>
      </c>
      <c r="D7" s="69">
        <v>91538</v>
      </c>
      <c r="E7" s="70">
        <f t="shared" ref="E7:E71" si="0">D7-C7</f>
        <v>314</v>
      </c>
      <c r="F7" s="70">
        <v>6.73</v>
      </c>
      <c r="G7" s="16">
        <f t="shared" ref="G7:G71" si="1">F7*E7</f>
        <v>2113.2200000000003</v>
      </c>
      <c r="H7" s="70">
        <v>2113.2199999999998</v>
      </c>
      <c r="I7" s="137"/>
      <c r="J7" s="75"/>
      <c r="K7" s="16">
        <f>июл.23!K7+авг.23!H7-авг.23!G7</f>
        <v>0</v>
      </c>
      <c r="L7" s="11"/>
    </row>
    <row r="8" spans="1:12">
      <c r="A8" s="19"/>
      <c r="B8" s="130">
        <v>1</v>
      </c>
      <c r="C8" s="69">
        <v>70972</v>
      </c>
      <c r="D8" s="69">
        <v>71566</v>
      </c>
      <c r="E8" s="70">
        <f t="shared" si="0"/>
        <v>594</v>
      </c>
      <c r="F8" s="112">
        <v>4.71</v>
      </c>
      <c r="G8" s="69">
        <f t="shared" si="1"/>
        <v>2797.74</v>
      </c>
      <c r="H8" s="70"/>
      <c r="I8" s="168"/>
      <c r="J8" s="75"/>
      <c r="K8" s="16">
        <f>июл.23!K8+авг.23!H8-авг.23!G8</f>
        <v>7906.9300000000021</v>
      </c>
      <c r="L8" s="11"/>
    </row>
    <row r="9" spans="1:12" s="66" customFormat="1">
      <c r="A9" s="19"/>
      <c r="B9" s="119">
        <v>2</v>
      </c>
      <c r="C9" s="69">
        <v>579</v>
      </c>
      <c r="D9" s="69">
        <v>635</v>
      </c>
      <c r="E9" s="70">
        <f t="shared" si="0"/>
        <v>56</v>
      </c>
      <c r="F9" s="70">
        <v>6.73</v>
      </c>
      <c r="G9" s="69">
        <f t="shared" si="1"/>
        <v>376.88</v>
      </c>
      <c r="H9" s="70"/>
      <c r="I9" s="168"/>
      <c r="J9" s="75"/>
      <c r="K9" s="69">
        <f>июл.23!K9+авг.23!H9-авг.23!G9</f>
        <v>-744.84000000000015</v>
      </c>
      <c r="L9" s="67"/>
    </row>
    <row r="10" spans="1:12">
      <c r="A10" s="140"/>
      <c r="B10" s="119">
        <v>3</v>
      </c>
      <c r="C10" s="69">
        <v>14840</v>
      </c>
      <c r="D10" s="69">
        <v>14904</v>
      </c>
      <c r="E10" s="70">
        <f t="shared" si="0"/>
        <v>64</v>
      </c>
      <c r="F10" s="70">
        <v>6.73</v>
      </c>
      <c r="G10" s="69">
        <f t="shared" si="1"/>
        <v>430.72</v>
      </c>
      <c r="H10" s="70">
        <v>276</v>
      </c>
      <c r="I10" s="168">
        <v>156036</v>
      </c>
      <c r="J10" s="75">
        <v>45163</v>
      </c>
      <c r="K10" s="69">
        <f>июл.23!K10+авг.23!H10-авг.23!G10</f>
        <v>3675.0099999999993</v>
      </c>
      <c r="L10" s="11"/>
    </row>
    <row r="11" spans="1:12">
      <c r="A11" s="138"/>
      <c r="B11" s="119">
        <v>4</v>
      </c>
      <c r="C11" s="69">
        <v>53590</v>
      </c>
      <c r="D11" s="69">
        <v>53977</v>
      </c>
      <c r="E11" s="70">
        <f t="shared" si="0"/>
        <v>387</v>
      </c>
      <c r="F11" s="112">
        <v>4.71</v>
      </c>
      <c r="G11" s="69">
        <f t="shared" si="1"/>
        <v>1822.77</v>
      </c>
      <c r="H11" s="70"/>
      <c r="I11" s="168"/>
      <c r="J11" s="75"/>
      <c r="K11" s="69">
        <f>июл.23!K11+авг.23!H11-авг.23!G11</f>
        <v>4434.119999999999</v>
      </c>
      <c r="L11" s="11"/>
    </row>
    <row r="12" spans="1:12">
      <c r="A12" s="138"/>
      <c r="B12" s="119">
        <v>5</v>
      </c>
      <c r="C12" s="69">
        <v>60330</v>
      </c>
      <c r="D12" s="69">
        <v>60595</v>
      </c>
      <c r="E12" s="70">
        <f t="shared" si="0"/>
        <v>265</v>
      </c>
      <c r="F12" s="70">
        <v>6.73</v>
      </c>
      <c r="G12" s="69">
        <f t="shared" si="1"/>
        <v>1783.45</v>
      </c>
      <c r="H12" s="70">
        <v>17000</v>
      </c>
      <c r="I12" s="181" t="s">
        <v>101</v>
      </c>
      <c r="J12" s="75" t="s">
        <v>102</v>
      </c>
      <c r="K12" s="69">
        <f>июл.23!K12+авг.23!H12-авг.23!G12</f>
        <v>41566.550000000003</v>
      </c>
      <c r="L12" s="11"/>
    </row>
    <row r="13" spans="1:12">
      <c r="A13" s="138"/>
      <c r="B13" s="119">
        <v>6</v>
      </c>
      <c r="C13" s="69"/>
      <c r="D13" s="69"/>
      <c r="E13" s="70">
        <f t="shared" si="0"/>
        <v>0</v>
      </c>
      <c r="F13" s="70">
        <v>6.73</v>
      </c>
      <c r="G13" s="16">
        <f t="shared" si="1"/>
        <v>0</v>
      </c>
      <c r="H13" s="70"/>
      <c r="I13" s="168"/>
      <c r="J13" s="75"/>
      <c r="K13" s="16">
        <f>июл.23!K13+авг.23!H13-авг.23!G13</f>
        <v>0</v>
      </c>
      <c r="L13" s="11"/>
    </row>
    <row r="14" spans="1:12">
      <c r="A14" s="138"/>
      <c r="B14" s="119">
        <v>7</v>
      </c>
      <c r="C14" s="69">
        <v>6665</v>
      </c>
      <c r="D14" s="69">
        <v>6755</v>
      </c>
      <c r="E14" s="70">
        <f t="shared" si="0"/>
        <v>90</v>
      </c>
      <c r="F14" s="70">
        <v>6.73</v>
      </c>
      <c r="G14" s="16">
        <f t="shared" si="1"/>
        <v>605.70000000000005</v>
      </c>
      <c r="H14" s="70"/>
      <c r="I14" s="168"/>
      <c r="J14" s="75"/>
      <c r="K14" s="16">
        <f>июл.23!K14+авг.23!H14-авг.23!G14</f>
        <v>-5155.1799999999994</v>
      </c>
      <c r="L14" s="11"/>
    </row>
    <row r="15" spans="1:12">
      <c r="A15" s="138"/>
      <c r="B15" s="119">
        <v>8</v>
      </c>
      <c r="C15" s="69">
        <v>32519</v>
      </c>
      <c r="D15" s="69">
        <v>32657</v>
      </c>
      <c r="E15" s="70">
        <f t="shared" si="0"/>
        <v>138</v>
      </c>
      <c r="F15" s="70">
        <v>6.73</v>
      </c>
      <c r="G15" s="16">
        <f t="shared" si="1"/>
        <v>928.74</v>
      </c>
      <c r="H15" s="70">
        <v>1212</v>
      </c>
      <c r="I15" s="168">
        <v>298690</v>
      </c>
      <c r="J15" s="75">
        <v>45145</v>
      </c>
      <c r="K15" s="16">
        <f>июл.23!K15+авг.23!H15-авг.23!G15</f>
        <v>13190.099999999999</v>
      </c>
      <c r="L15" s="11"/>
    </row>
    <row r="16" spans="1:12">
      <c r="A16" s="140"/>
      <c r="B16" s="119">
        <v>9</v>
      </c>
      <c r="C16" s="69"/>
      <c r="D16" s="69"/>
      <c r="E16" s="70">
        <f t="shared" si="0"/>
        <v>0</v>
      </c>
      <c r="F16" s="70">
        <v>6.73</v>
      </c>
      <c r="G16" s="16">
        <f t="shared" si="1"/>
        <v>0</v>
      </c>
      <c r="H16" s="70"/>
      <c r="I16" s="168"/>
      <c r="J16" s="75"/>
      <c r="K16" s="16">
        <f>июл.23!K16+авг.23!H16-авг.23!G16</f>
        <v>0</v>
      </c>
      <c r="L16" s="11"/>
    </row>
    <row r="17" spans="1:12" ht="15.75" customHeight="1">
      <c r="A17" s="138"/>
      <c r="B17" s="119">
        <v>10</v>
      </c>
      <c r="C17" s="69"/>
      <c r="D17" s="69"/>
      <c r="E17" s="70">
        <f t="shared" si="0"/>
        <v>0</v>
      </c>
      <c r="F17" s="70">
        <v>6.73</v>
      </c>
      <c r="G17" s="16">
        <f t="shared" si="1"/>
        <v>0</v>
      </c>
      <c r="H17" s="70"/>
      <c r="I17" s="168"/>
      <c r="J17" s="75"/>
      <c r="K17" s="16">
        <f>июл.23!K17+авг.23!H17-авг.23!G17</f>
        <v>0</v>
      </c>
      <c r="L17" s="11"/>
    </row>
    <row r="18" spans="1:12">
      <c r="A18" s="138"/>
      <c r="B18" s="119">
        <v>11</v>
      </c>
      <c r="C18" s="69">
        <v>28451</v>
      </c>
      <c r="D18" s="69">
        <v>28594</v>
      </c>
      <c r="E18" s="70">
        <f t="shared" si="0"/>
        <v>143</v>
      </c>
      <c r="F18" s="70">
        <v>6.73</v>
      </c>
      <c r="G18" s="16">
        <f t="shared" si="1"/>
        <v>962.3900000000001</v>
      </c>
      <c r="H18" s="70">
        <v>713.38</v>
      </c>
      <c r="I18" s="168">
        <v>147134</v>
      </c>
      <c r="J18" s="75">
        <v>45155</v>
      </c>
      <c r="K18" s="16">
        <f>июл.23!K18+авг.23!H18-авг.23!G18</f>
        <v>8588.5199999999968</v>
      </c>
      <c r="L18" s="11"/>
    </row>
    <row r="19" spans="1:12">
      <c r="A19" s="22"/>
      <c r="B19" s="119">
        <v>12</v>
      </c>
      <c r="C19" s="69">
        <v>43662</v>
      </c>
      <c r="D19" s="69">
        <v>43924</v>
      </c>
      <c r="E19" s="70">
        <f t="shared" si="0"/>
        <v>262</v>
      </c>
      <c r="F19" s="112">
        <v>4.71</v>
      </c>
      <c r="G19" s="16">
        <f t="shared" si="1"/>
        <v>1234.02</v>
      </c>
      <c r="H19" s="70">
        <v>777.15</v>
      </c>
      <c r="I19" s="168">
        <v>274327</v>
      </c>
      <c r="J19" s="75">
        <v>45149</v>
      </c>
      <c r="K19" s="16">
        <f>июл.23!K19+авг.23!H19-авг.23!G19</f>
        <v>6664.65</v>
      </c>
      <c r="L19" s="11"/>
    </row>
    <row r="20" spans="1:12">
      <c r="A20" s="22"/>
      <c r="B20" s="119">
        <v>13</v>
      </c>
      <c r="C20" s="69">
        <v>51389</v>
      </c>
      <c r="D20" s="69">
        <v>51551</v>
      </c>
      <c r="E20" s="70">
        <f t="shared" si="0"/>
        <v>162</v>
      </c>
      <c r="F20" s="112">
        <v>4.71</v>
      </c>
      <c r="G20" s="16">
        <f t="shared" si="1"/>
        <v>763.02</v>
      </c>
      <c r="H20" s="70">
        <v>3000</v>
      </c>
      <c r="I20" s="168">
        <v>212105</v>
      </c>
      <c r="J20" s="75">
        <v>45153</v>
      </c>
      <c r="K20" s="16">
        <f>июл.23!K20+авг.23!H20-авг.23!G20</f>
        <v>2924.5000000000014</v>
      </c>
      <c r="L20" s="11"/>
    </row>
    <row r="21" spans="1:12" s="66" customFormat="1">
      <c r="A21" s="22"/>
      <c r="B21" s="151">
        <v>14</v>
      </c>
      <c r="C21" s="69">
        <v>110322</v>
      </c>
      <c r="D21" s="69">
        <v>110864</v>
      </c>
      <c r="E21" s="70">
        <f t="shared" si="0"/>
        <v>542</v>
      </c>
      <c r="F21" s="69">
        <v>6.73</v>
      </c>
      <c r="G21" s="69">
        <f t="shared" si="1"/>
        <v>3647.6600000000003</v>
      </c>
      <c r="H21" s="70">
        <v>2000</v>
      </c>
      <c r="I21" s="168">
        <v>240287</v>
      </c>
      <c r="J21" s="75">
        <v>45153</v>
      </c>
      <c r="K21" s="69">
        <f>июл.23!K21+авг.23!H21-авг.23!G21</f>
        <v>10107.299999999996</v>
      </c>
      <c r="L21" s="67"/>
    </row>
    <row r="22" spans="1:12">
      <c r="A22" s="138"/>
      <c r="B22" s="119">
        <v>15</v>
      </c>
      <c r="C22" s="69"/>
      <c r="D22" s="69"/>
      <c r="E22" s="70">
        <f t="shared" si="0"/>
        <v>0</v>
      </c>
      <c r="F22" s="69">
        <v>6.73</v>
      </c>
      <c r="G22" s="16">
        <f t="shared" si="1"/>
        <v>0</v>
      </c>
      <c r="H22" s="70"/>
      <c r="I22" s="168"/>
      <c r="J22" s="75"/>
      <c r="K22" s="16">
        <f>июл.23!K22+авг.23!H22-авг.23!G22</f>
        <v>0</v>
      </c>
      <c r="L22" s="11"/>
    </row>
    <row r="23" spans="1:12">
      <c r="A23" s="23"/>
      <c r="B23" s="119">
        <v>16</v>
      </c>
      <c r="C23" s="69"/>
      <c r="D23" s="69"/>
      <c r="E23" s="70">
        <f t="shared" si="0"/>
        <v>0</v>
      </c>
      <c r="F23" s="69">
        <v>6.73</v>
      </c>
      <c r="G23" s="16">
        <f t="shared" si="1"/>
        <v>0</v>
      </c>
      <c r="H23" s="70"/>
      <c r="I23" s="168"/>
      <c r="J23" s="75"/>
      <c r="K23" s="16">
        <f>июл.23!K23+авг.23!H23-авг.23!G23</f>
        <v>0</v>
      </c>
      <c r="L23" s="11"/>
    </row>
    <row r="24" spans="1:12">
      <c r="A24" s="77"/>
      <c r="B24" s="119">
        <v>17</v>
      </c>
      <c r="C24" s="69">
        <v>117521</v>
      </c>
      <c r="D24" s="69">
        <v>118539</v>
      </c>
      <c r="E24" s="70">
        <f t="shared" si="0"/>
        <v>1018</v>
      </c>
      <c r="F24" s="112">
        <v>4.71</v>
      </c>
      <c r="G24" s="69">
        <f t="shared" si="1"/>
        <v>4794.78</v>
      </c>
      <c r="H24" s="70">
        <v>2491.59</v>
      </c>
      <c r="I24" s="168">
        <v>834507</v>
      </c>
      <c r="J24" s="75">
        <v>45149</v>
      </c>
      <c r="K24" s="16">
        <f>июл.23!K24+авг.23!H24-авг.23!G24</f>
        <v>13183.29</v>
      </c>
      <c r="L24" s="11"/>
    </row>
    <row r="25" spans="1:12">
      <c r="A25" s="138"/>
      <c r="B25" s="119">
        <v>18</v>
      </c>
      <c r="C25" s="69">
        <v>13594</v>
      </c>
      <c r="D25" s="69">
        <v>13783</v>
      </c>
      <c r="E25" s="70">
        <f t="shared" si="0"/>
        <v>189</v>
      </c>
      <c r="F25" s="70">
        <v>6.73</v>
      </c>
      <c r="G25" s="16">
        <f t="shared" si="1"/>
        <v>1271.97</v>
      </c>
      <c r="H25" s="70"/>
      <c r="I25" s="168"/>
      <c r="J25" s="75"/>
      <c r="K25" s="16">
        <f>июл.23!K25+авг.23!H25-авг.23!G25</f>
        <v>-3846.3600000000033</v>
      </c>
      <c r="L25" s="11"/>
    </row>
    <row r="26" spans="1:12">
      <c r="A26" s="138"/>
      <c r="B26" s="119">
        <v>19</v>
      </c>
      <c r="C26" s="69">
        <v>5571</v>
      </c>
      <c r="D26" s="69">
        <v>5953</v>
      </c>
      <c r="E26" s="70">
        <f t="shared" si="0"/>
        <v>382</v>
      </c>
      <c r="F26" s="70">
        <v>6.73</v>
      </c>
      <c r="G26" s="16">
        <f t="shared" si="1"/>
        <v>2570.86</v>
      </c>
      <c r="H26" s="70">
        <v>1000</v>
      </c>
      <c r="I26" s="168">
        <v>2135</v>
      </c>
      <c r="J26" s="75">
        <v>45146</v>
      </c>
      <c r="K26" s="16">
        <f>июл.23!K26+авг.23!H26-авг.23!G26</f>
        <v>-4608.8600000000006</v>
      </c>
      <c r="L26" s="11"/>
    </row>
    <row r="27" spans="1:12">
      <c r="A27" s="22"/>
      <c r="B27" s="119">
        <v>20</v>
      </c>
      <c r="C27" s="69">
        <v>7995</v>
      </c>
      <c r="D27" s="69">
        <v>8049</v>
      </c>
      <c r="E27" s="70">
        <f t="shared" si="0"/>
        <v>54</v>
      </c>
      <c r="F27" s="112">
        <v>4.71</v>
      </c>
      <c r="G27" s="16">
        <f t="shared" si="1"/>
        <v>254.34</v>
      </c>
      <c r="H27" s="70"/>
      <c r="I27" s="168"/>
      <c r="J27" s="75"/>
      <c r="K27" s="16">
        <f>июл.23!K27+авг.23!H27-авг.23!G27</f>
        <v>-1276.4099999999999</v>
      </c>
      <c r="L27" s="11"/>
    </row>
    <row r="28" spans="1:12">
      <c r="A28" s="138"/>
      <c r="B28" s="119">
        <v>21</v>
      </c>
      <c r="C28" s="69">
        <v>1068</v>
      </c>
      <c r="D28" s="69">
        <v>1089</v>
      </c>
      <c r="E28" s="70">
        <f t="shared" si="0"/>
        <v>21</v>
      </c>
      <c r="F28" s="70">
        <v>6.73</v>
      </c>
      <c r="G28" s="16">
        <f t="shared" si="1"/>
        <v>141.33000000000001</v>
      </c>
      <c r="H28" s="70">
        <v>100</v>
      </c>
      <c r="I28" s="168">
        <v>139001</v>
      </c>
      <c r="J28" s="75">
        <v>45159</v>
      </c>
      <c r="K28" s="16">
        <f>июл.23!K28+авг.23!H28-авг.23!G28</f>
        <v>-115.36000000000003</v>
      </c>
      <c r="L28" s="11"/>
    </row>
    <row r="29" spans="1:12">
      <c r="A29" s="138"/>
      <c r="B29" s="119">
        <v>22</v>
      </c>
      <c r="C29" s="69">
        <v>14857</v>
      </c>
      <c r="D29" s="69">
        <v>15397</v>
      </c>
      <c r="E29" s="70">
        <f t="shared" si="0"/>
        <v>540</v>
      </c>
      <c r="F29" s="141">
        <v>4.71</v>
      </c>
      <c r="G29" s="16">
        <f t="shared" si="1"/>
        <v>2543.4</v>
      </c>
      <c r="H29" s="70">
        <v>8000</v>
      </c>
      <c r="I29" s="168">
        <v>139026</v>
      </c>
      <c r="J29" s="75">
        <v>45159</v>
      </c>
      <c r="K29" s="16">
        <f>июл.23!K29+авг.23!H29-авг.23!G29</f>
        <v>-1861.2800000000038</v>
      </c>
      <c r="L29" s="11"/>
    </row>
    <row r="30" spans="1:12">
      <c r="A30" s="138"/>
      <c r="B30" s="119">
        <v>23</v>
      </c>
      <c r="C30" s="69"/>
      <c r="D30" s="69"/>
      <c r="E30" s="70">
        <f t="shared" si="0"/>
        <v>0</v>
      </c>
      <c r="F30" s="70">
        <v>6.73</v>
      </c>
      <c r="G30" s="16">
        <f t="shared" si="1"/>
        <v>0</v>
      </c>
      <c r="H30" s="70"/>
      <c r="I30" s="168"/>
      <c r="J30" s="75"/>
      <c r="K30" s="16">
        <f>июл.23!K30+авг.23!H30-авг.23!G30</f>
        <v>0</v>
      </c>
      <c r="L30" s="11"/>
    </row>
    <row r="31" spans="1:12">
      <c r="A31" s="138"/>
      <c r="B31" s="119">
        <v>24</v>
      </c>
      <c r="C31" s="69"/>
      <c r="D31" s="69"/>
      <c r="E31" s="70">
        <f t="shared" si="0"/>
        <v>0</v>
      </c>
      <c r="F31" s="70">
        <v>6.73</v>
      </c>
      <c r="G31" s="16">
        <f t="shared" si="1"/>
        <v>0</v>
      </c>
      <c r="H31" s="70"/>
      <c r="I31" s="168"/>
      <c r="J31" s="75"/>
      <c r="K31" s="16">
        <f>июл.23!K31+авг.23!H31-авг.23!G31</f>
        <v>0</v>
      </c>
      <c r="L31" s="11"/>
    </row>
    <row r="32" spans="1:12">
      <c r="A32" s="22"/>
      <c r="B32" s="119">
        <v>25</v>
      </c>
      <c r="C32" s="69">
        <v>21751</v>
      </c>
      <c r="D32" s="69">
        <v>21798</v>
      </c>
      <c r="E32" s="70">
        <f t="shared" si="0"/>
        <v>47</v>
      </c>
      <c r="F32" s="70">
        <v>6.73</v>
      </c>
      <c r="G32" s="16">
        <f t="shared" si="1"/>
        <v>316.31</v>
      </c>
      <c r="H32" s="70">
        <v>600</v>
      </c>
      <c r="I32" s="168">
        <v>8723</v>
      </c>
      <c r="J32" s="75">
        <v>45153</v>
      </c>
      <c r="K32" s="16">
        <f>июл.23!K32+авг.23!H32-авг.23!G32</f>
        <v>4569.3799999999992</v>
      </c>
      <c r="L32" s="11"/>
    </row>
    <row r="33" spans="1:12">
      <c r="A33" s="138"/>
      <c r="B33" s="119">
        <v>26</v>
      </c>
      <c r="C33" s="69">
        <v>72016</v>
      </c>
      <c r="D33" s="69">
        <v>72016</v>
      </c>
      <c r="E33" s="70">
        <f t="shared" si="0"/>
        <v>0</v>
      </c>
      <c r="F33" s="112">
        <v>4.71</v>
      </c>
      <c r="G33" s="16">
        <f t="shared" si="1"/>
        <v>0</v>
      </c>
      <c r="H33" s="70"/>
      <c r="I33" s="168"/>
      <c r="J33" s="75"/>
      <c r="K33" s="16">
        <f>июл.23!K33+авг.23!H33-авг.23!G33</f>
        <v>0</v>
      </c>
      <c r="L33" s="11"/>
    </row>
    <row r="34" spans="1:12">
      <c r="A34" s="138"/>
      <c r="B34" s="119">
        <v>27</v>
      </c>
      <c r="C34" s="69"/>
      <c r="D34" s="69"/>
      <c r="E34" s="70">
        <f t="shared" si="0"/>
        <v>0</v>
      </c>
      <c r="F34" s="70">
        <v>6.73</v>
      </c>
      <c r="G34" s="16">
        <f t="shared" si="1"/>
        <v>0</v>
      </c>
      <c r="H34" s="70"/>
      <c r="I34" s="168"/>
      <c r="J34" s="75"/>
      <c r="K34" s="16">
        <f>июл.23!K34+авг.23!H34-авг.23!G34</f>
        <v>0</v>
      </c>
      <c r="L34" s="11"/>
    </row>
    <row r="35" spans="1:12">
      <c r="A35" s="138"/>
      <c r="B35" s="119">
        <v>28</v>
      </c>
      <c r="C35" s="69"/>
      <c r="D35" s="69"/>
      <c r="E35" s="70">
        <f t="shared" si="0"/>
        <v>0</v>
      </c>
      <c r="F35" s="70">
        <v>6.73</v>
      </c>
      <c r="G35" s="16">
        <f t="shared" si="1"/>
        <v>0</v>
      </c>
      <c r="H35" s="70"/>
      <c r="I35" s="168"/>
      <c r="J35" s="75"/>
      <c r="K35" s="16">
        <f>июл.23!K35+авг.23!H35-авг.23!G35</f>
        <v>0</v>
      </c>
      <c r="L35" s="11"/>
    </row>
    <row r="36" spans="1:12">
      <c r="A36" s="138"/>
      <c r="B36" s="119">
        <v>29</v>
      </c>
      <c r="C36" s="69"/>
      <c r="D36" s="69"/>
      <c r="E36" s="70">
        <f t="shared" si="0"/>
        <v>0</v>
      </c>
      <c r="F36" s="70">
        <v>6.73</v>
      </c>
      <c r="G36" s="16">
        <f t="shared" si="1"/>
        <v>0</v>
      </c>
      <c r="H36" s="70"/>
      <c r="I36" s="168"/>
      <c r="J36" s="75"/>
      <c r="K36" s="16">
        <f>июл.23!K36+авг.23!H36-авг.23!G36</f>
        <v>0</v>
      </c>
      <c r="L36" s="11"/>
    </row>
    <row r="37" spans="1:12">
      <c r="A37" s="138"/>
      <c r="B37" s="130">
        <v>30</v>
      </c>
      <c r="C37" s="69"/>
      <c r="D37" s="69"/>
      <c r="E37" s="70">
        <f t="shared" si="0"/>
        <v>0</v>
      </c>
      <c r="F37" s="70">
        <v>6.73</v>
      </c>
      <c r="G37" s="16">
        <f t="shared" si="1"/>
        <v>0</v>
      </c>
      <c r="H37" s="70"/>
      <c r="I37" s="168"/>
      <c r="J37" s="75"/>
      <c r="K37" s="16">
        <f>июл.23!K37+авг.23!H37-авг.23!G37</f>
        <v>0</v>
      </c>
      <c r="L37" s="11"/>
    </row>
    <row r="38" spans="1:12">
      <c r="A38" s="138"/>
      <c r="B38" s="119">
        <v>32</v>
      </c>
      <c r="C38" s="69"/>
      <c r="D38" s="69"/>
      <c r="E38" s="70">
        <f t="shared" si="0"/>
        <v>0</v>
      </c>
      <c r="F38" s="70">
        <v>6.73</v>
      </c>
      <c r="G38" s="16">
        <f t="shared" si="1"/>
        <v>0</v>
      </c>
      <c r="H38" s="70"/>
      <c r="I38" s="168"/>
      <c r="J38" s="75"/>
      <c r="K38" s="16">
        <f>июл.23!K38+авг.23!H38-авг.23!G38</f>
        <v>0</v>
      </c>
      <c r="L38" s="11"/>
    </row>
    <row r="39" spans="1:12">
      <c r="A39" s="138"/>
      <c r="B39" s="119">
        <v>34</v>
      </c>
      <c r="C39" s="69">
        <v>6</v>
      </c>
      <c r="D39" s="69">
        <v>6</v>
      </c>
      <c r="E39" s="70">
        <f t="shared" si="0"/>
        <v>0</v>
      </c>
      <c r="F39" s="70">
        <v>6.73</v>
      </c>
      <c r="G39" s="16">
        <f t="shared" si="1"/>
        <v>0</v>
      </c>
      <c r="H39" s="70"/>
      <c r="I39" s="168"/>
      <c r="J39" s="75"/>
      <c r="K39" s="16">
        <f>июл.23!K39+авг.23!H39-авг.23!G39</f>
        <v>0</v>
      </c>
      <c r="L39" s="11"/>
    </row>
    <row r="40" spans="1:12" ht="15.75" customHeight="1">
      <c r="A40" s="138"/>
      <c r="B40" s="119">
        <v>35</v>
      </c>
      <c r="C40" s="69"/>
      <c r="D40" s="69"/>
      <c r="E40" s="70">
        <f t="shared" si="0"/>
        <v>0</v>
      </c>
      <c r="F40" s="70">
        <v>6.73</v>
      </c>
      <c r="G40" s="16">
        <f t="shared" si="1"/>
        <v>0</v>
      </c>
      <c r="H40" s="70"/>
      <c r="I40" s="168"/>
      <c r="J40" s="75"/>
      <c r="K40" s="16">
        <f>июл.23!K40+авг.23!H40-авг.23!G40</f>
        <v>0</v>
      </c>
      <c r="L40" s="11"/>
    </row>
    <row r="41" spans="1:12">
      <c r="A41" s="138"/>
      <c r="B41" s="119">
        <v>36</v>
      </c>
      <c r="C41" s="69">
        <v>19420</v>
      </c>
      <c r="D41" s="69">
        <v>19690</v>
      </c>
      <c r="E41" s="70">
        <f t="shared" si="0"/>
        <v>270</v>
      </c>
      <c r="F41" s="70">
        <v>6.73</v>
      </c>
      <c r="G41" s="16">
        <f t="shared" si="1"/>
        <v>1817.1000000000001</v>
      </c>
      <c r="H41" s="70">
        <v>7000</v>
      </c>
      <c r="I41" s="168">
        <v>155583</v>
      </c>
      <c r="J41" s="75">
        <v>45149</v>
      </c>
      <c r="K41" s="16">
        <f>июл.23!K41+авг.23!H41-авг.23!G41</f>
        <v>1409.2999999999995</v>
      </c>
      <c r="L41" s="11"/>
    </row>
    <row r="42" spans="1:12">
      <c r="A42" s="138"/>
      <c r="B42" s="119">
        <v>37</v>
      </c>
      <c r="C42" s="69">
        <v>85691</v>
      </c>
      <c r="D42" s="69">
        <v>86123</v>
      </c>
      <c r="E42" s="70">
        <f t="shared" si="0"/>
        <v>432</v>
      </c>
      <c r="F42" s="70">
        <v>6.73</v>
      </c>
      <c r="G42" s="16">
        <f t="shared" si="1"/>
        <v>2907.36</v>
      </c>
      <c r="H42" s="70">
        <v>28200</v>
      </c>
      <c r="I42" s="181" t="s">
        <v>99</v>
      </c>
      <c r="J42" s="75" t="s">
        <v>100</v>
      </c>
      <c r="K42" s="16">
        <f>июл.23!K42+авг.23!H42-авг.23!G42</f>
        <v>-3533.6300000000042</v>
      </c>
      <c r="L42" s="11"/>
    </row>
    <row r="43" spans="1:12">
      <c r="A43" s="138"/>
      <c r="B43" s="119">
        <v>38</v>
      </c>
      <c r="C43" s="69">
        <v>1032</v>
      </c>
      <c r="D43" s="69">
        <v>1048</v>
      </c>
      <c r="E43" s="70">
        <f t="shared" si="0"/>
        <v>16</v>
      </c>
      <c r="F43" s="70">
        <v>6.73</v>
      </c>
      <c r="G43" s="16">
        <f t="shared" si="1"/>
        <v>107.68</v>
      </c>
      <c r="H43" s="70"/>
      <c r="I43" s="168"/>
      <c r="J43" s="75"/>
      <c r="K43" s="16">
        <f>июл.23!K43+авг.23!H43-авг.23!G43</f>
        <v>-296.12</v>
      </c>
      <c r="L43" s="11"/>
    </row>
    <row r="44" spans="1:12">
      <c r="A44" s="138"/>
      <c r="B44" s="119">
        <v>39</v>
      </c>
      <c r="C44" s="69">
        <v>7124</v>
      </c>
      <c r="D44" s="69">
        <v>7449</v>
      </c>
      <c r="E44" s="70">
        <f t="shared" si="0"/>
        <v>325</v>
      </c>
      <c r="F44" s="141">
        <v>4.71</v>
      </c>
      <c r="G44" s="16">
        <f t="shared" si="1"/>
        <v>1530.75</v>
      </c>
      <c r="H44" s="70">
        <v>1973.49</v>
      </c>
      <c r="I44" s="168">
        <v>862155</v>
      </c>
      <c r="J44" s="75">
        <v>45146</v>
      </c>
      <c r="K44" s="16">
        <f>июл.23!K44+авг.23!H44-авг.23!G44</f>
        <v>-800.69999999999914</v>
      </c>
      <c r="L44" s="11"/>
    </row>
    <row r="45" spans="1:12">
      <c r="A45" s="138"/>
      <c r="B45" s="119">
        <v>40</v>
      </c>
      <c r="C45" s="69">
        <v>4056</v>
      </c>
      <c r="D45" s="69">
        <v>4258</v>
      </c>
      <c r="E45" s="70">
        <f t="shared" si="0"/>
        <v>202</v>
      </c>
      <c r="F45" s="70">
        <v>6.73</v>
      </c>
      <c r="G45" s="16">
        <f t="shared" si="1"/>
        <v>1359.46</v>
      </c>
      <c r="H45" s="70"/>
      <c r="I45" s="168"/>
      <c r="J45" s="75"/>
      <c r="K45" s="16">
        <f>июл.23!K45+авг.23!H45-авг.23!G45</f>
        <v>-4004.3500000000008</v>
      </c>
      <c r="L45" s="11"/>
    </row>
    <row r="46" spans="1:12">
      <c r="A46" s="138"/>
      <c r="B46" s="119">
        <v>41</v>
      </c>
      <c r="C46" s="69">
        <v>7588</v>
      </c>
      <c r="D46" s="69">
        <v>7799</v>
      </c>
      <c r="E46" s="70">
        <f t="shared" si="0"/>
        <v>211</v>
      </c>
      <c r="F46" s="112">
        <v>4.71</v>
      </c>
      <c r="G46" s="16">
        <f t="shared" si="1"/>
        <v>993.81</v>
      </c>
      <c r="H46" s="70">
        <v>4000</v>
      </c>
      <c r="I46" s="168">
        <v>624082</v>
      </c>
      <c r="J46" s="75">
        <v>45159</v>
      </c>
      <c r="K46" s="16">
        <f>июл.23!K46+авг.23!H46-авг.23!G46</f>
        <v>1479.88</v>
      </c>
      <c r="L46" s="11"/>
    </row>
    <row r="47" spans="1:12">
      <c r="A47" s="138"/>
      <c r="B47" s="119">
        <v>42</v>
      </c>
      <c r="C47" s="69">
        <v>66219</v>
      </c>
      <c r="D47" s="69">
        <v>66469</v>
      </c>
      <c r="E47" s="70">
        <f t="shared" si="0"/>
        <v>250</v>
      </c>
      <c r="F47" s="70">
        <v>6.73</v>
      </c>
      <c r="G47" s="16">
        <f t="shared" si="1"/>
        <v>1682.5</v>
      </c>
      <c r="H47" s="70"/>
      <c r="I47" s="168"/>
      <c r="J47" s="75"/>
      <c r="K47" s="16">
        <f>июл.23!K47+авг.23!H47-авг.23!G47</f>
        <v>3284.239999999998</v>
      </c>
      <c r="L47" s="11"/>
    </row>
    <row r="48" spans="1:12">
      <c r="A48" s="138"/>
      <c r="B48" s="119">
        <v>43</v>
      </c>
      <c r="C48" s="69">
        <v>5997</v>
      </c>
      <c r="D48" s="69">
        <v>6410</v>
      </c>
      <c r="E48" s="70">
        <f t="shared" si="0"/>
        <v>413</v>
      </c>
      <c r="F48" s="112">
        <v>4.71</v>
      </c>
      <c r="G48" s="16">
        <f t="shared" si="1"/>
        <v>1945.23</v>
      </c>
      <c r="H48" s="70">
        <v>1200</v>
      </c>
      <c r="I48" s="168">
        <v>48647</v>
      </c>
      <c r="J48" s="75">
        <v>45159</v>
      </c>
      <c r="K48" s="16">
        <f>июл.23!K48+авг.23!H48-авг.23!G48</f>
        <v>-4612.7999999999993</v>
      </c>
      <c r="L48" s="11"/>
    </row>
    <row r="49" spans="1:12">
      <c r="A49" s="138"/>
      <c r="B49" s="119">
        <v>44</v>
      </c>
      <c r="C49" s="69"/>
      <c r="D49" s="69"/>
      <c r="E49" s="70">
        <f t="shared" si="0"/>
        <v>0</v>
      </c>
      <c r="F49" s="70">
        <v>6.73</v>
      </c>
      <c r="G49" s="16">
        <f t="shared" si="1"/>
        <v>0</v>
      </c>
      <c r="H49" s="70"/>
      <c r="I49" s="168"/>
      <c r="J49" s="75"/>
      <c r="K49" s="16">
        <f>июл.23!K49+авг.23!H49-авг.23!G49</f>
        <v>0</v>
      </c>
      <c r="L49" s="11"/>
    </row>
    <row r="50" spans="1:12">
      <c r="A50" s="138"/>
      <c r="B50" s="119">
        <v>45</v>
      </c>
      <c r="C50" s="69">
        <v>13</v>
      </c>
      <c r="D50" s="69">
        <v>13</v>
      </c>
      <c r="E50" s="70">
        <f t="shared" si="0"/>
        <v>0</v>
      </c>
      <c r="F50" s="70">
        <v>6.73</v>
      </c>
      <c r="G50" s="16">
        <f t="shared" si="1"/>
        <v>0</v>
      </c>
      <c r="H50" s="70"/>
      <c r="I50" s="168"/>
      <c r="J50" s="75"/>
      <c r="K50" s="16">
        <f>июл.23!K50+авг.23!H50-авг.23!G50</f>
        <v>0</v>
      </c>
      <c r="L50" s="11"/>
    </row>
    <row r="51" spans="1:12">
      <c r="A51" s="138"/>
      <c r="B51" s="119">
        <v>46</v>
      </c>
      <c r="C51" s="69">
        <v>9495</v>
      </c>
      <c r="D51" s="69">
        <v>9819</v>
      </c>
      <c r="E51" s="70">
        <f t="shared" si="0"/>
        <v>324</v>
      </c>
      <c r="F51" s="112">
        <v>4.71</v>
      </c>
      <c r="G51" s="16">
        <f t="shared" si="1"/>
        <v>1526.04</v>
      </c>
      <c r="H51" s="70"/>
      <c r="I51" s="168"/>
      <c r="J51" s="75"/>
      <c r="K51" s="16">
        <f>июл.23!K51+авг.23!H51-авг.23!G51</f>
        <v>465.75000000000023</v>
      </c>
      <c r="L51" s="11"/>
    </row>
    <row r="52" spans="1:12">
      <c r="A52" s="138"/>
      <c r="B52" s="119">
        <v>47</v>
      </c>
      <c r="C52" s="69">
        <v>5542</v>
      </c>
      <c r="D52" s="69">
        <v>5684</v>
      </c>
      <c r="E52" s="70">
        <f t="shared" si="0"/>
        <v>142</v>
      </c>
      <c r="F52" s="70">
        <v>6.73</v>
      </c>
      <c r="G52" s="16">
        <f t="shared" si="1"/>
        <v>955.66000000000008</v>
      </c>
      <c r="H52" s="70"/>
      <c r="I52" s="168"/>
      <c r="J52" s="75"/>
      <c r="K52" s="16">
        <f>июл.23!K52+авг.23!H52-авг.23!G52</f>
        <v>-154.38999999999987</v>
      </c>
      <c r="L52" s="11"/>
    </row>
    <row r="53" spans="1:12">
      <c r="A53" s="140"/>
      <c r="B53" s="119">
        <v>48</v>
      </c>
      <c r="C53" s="69">
        <v>13149</v>
      </c>
      <c r="D53" s="69">
        <v>13592</v>
      </c>
      <c r="E53" s="70">
        <f t="shared" si="0"/>
        <v>443</v>
      </c>
      <c r="F53" s="112">
        <v>4.71</v>
      </c>
      <c r="G53" s="16">
        <f t="shared" si="1"/>
        <v>2086.5300000000002</v>
      </c>
      <c r="H53" s="70">
        <v>1000</v>
      </c>
      <c r="I53" s="168">
        <v>741188</v>
      </c>
      <c r="J53" s="75">
        <v>45152</v>
      </c>
      <c r="K53" s="16">
        <f>июл.23!K53+авг.23!H53-авг.23!G53</f>
        <v>-294.04000000000042</v>
      </c>
      <c r="L53" s="11"/>
    </row>
    <row r="54" spans="1:12">
      <c r="A54" s="138"/>
      <c r="B54" s="119">
        <v>49</v>
      </c>
      <c r="C54" s="69">
        <v>13636</v>
      </c>
      <c r="D54" s="69">
        <v>13641</v>
      </c>
      <c r="E54" s="70">
        <f t="shared" si="0"/>
        <v>5</v>
      </c>
      <c r="F54" s="70">
        <v>6.73</v>
      </c>
      <c r="G54" s="16">
        <f t="shared" si="1"/>
        <v>33.650000000000006</v>
      </c>
      <c r="H54" s="70">
        <v>1000</v>
      </c>
      <c r="I54" s="168">
        <v>757157</v>
      </c>
      <c r="J54" s="75">
        <v>45162</v>
      </c>
      <c r="K54" s="16">
        <f>июл.23!K54+авг.23!H54-авг.23!G54</f>
        <v>2172.61</v>
      </c>
      <c r="L54" s="11"/>
    </row>
    <row r="55" spans="1:12">
      <c r="A55" s="138"/>
      <c r="B55" s="119">
        <v>50</v>
      </c>
      <c r="C55" s="69">
        <v>1270</v>
      </c>
      <c r="D55" s="69">
        <v>1340</v>
      </c>
      <c r="E55" s="70">
        <f t="shared" si="0"/>
        <v>70</v>
      </c>
      <c r="F55" s="70">
        <v>6.73</v>
      </c>
      <c r="G55" s="16">
        <f t="shared" si="1"/>
        <v>471.1</v>
      </c>
      <c r="H55" s="70"/>
      <c r="I55" s="168"/>
      <c r="J55" s="75"/>
      <c r="K55" s="16">
        <f>июл.23!K55+авг.23!H55-авг.23!G55</f>
        <v>-231.59000000000015</v>
      </c>
      <c r="L55" s="11"/>
    </row>
    <row r="56" spans="1:12">
      <c r="A56" s="138"/>
      <c r="B56" s="119">
        <v>51</v>
      </c>
      <c r="C56" s="69"/>
      <c r="D56" s="69"/>
      <c r="E56" s="70">
        <f t="shared" si="0"/>
        <v>0</v>
      </c>
      <c r="F56" s="70">
        <v>6.73</v>
      </c>
      <c r="G56" s="16">
        <f t="shared" si="1"/>
        <v>0</v>
      </c>
      <c r="H56" s="70"/>
      <c r="I56" s="168"/>
      <c r="J56" s="75"/>
      <c r="K56" s="16">
        <f>июл.23!K56+авг.23!H56-авг.23!G56</f>
        <v>0</v>
      </c>
      <c r="L56" s="11"/>
    </row>
    <row r="57" spans="1:12">
      <c r="A57" s="138"/>
      <c r="B57" s="119">
        <v>52</v>
      </c>
      <c r="C57" s="69"/>
      <c r="D57" s="69"/>
      <c r="E57" s="70">
        <f t="shared" si="0"/>
        <v>0</v>
      </c>
      <c r="F57" s="70">
        <v>6.73</v>
      </c>
      <c r="G57" s="16">
        <f t="shared" si="1"/>
        <v>0</v>
      </c>
      <c r="H57" s="70"/>
      <c r="I57" s="168"/>
      <c r="J57" s="75"/>
      <c r="K57" s="16">
        <f>июл.23!K57+авг.23!H57-авг.23!G57</f>
        <v>0</v>
      </c>
      <c r="L57" s="11"/>
    </row>
    <row r="58" spans="1:12">
      <c r="A58" s="138"/>
      <c r="B58" s="119">
        <v>53</v>
      </c>
      <c r="C58" s="69"/>
      <c r="D58" s="69"/>
      <c r="E58" s="70">
        <f t="shared" si="0"/>
        <v>0</v>
      </c>
      <c r="F58" s="70">
        <v>6.73</v>
      </c>
      <c r="G58" s="16">
        <f t="shared" si="1"/>
        <v>0</v>
      </c>
      <c r="H58" s="70"/>
      <c r="I58" s="168"/>
      <c r="J58" s="75"/>
      <c r="K58" s="16">
        <f>июл.23!K58+авг.23!H58-авг.23!G58</f>
        <v>0</v>
      </c>
      <c r="L58" s="11"/>
    </row>
    <row r="59" spans="1:12">
      <c r="A59" s="140"/>
      <c r="B59" s="131">
        <v>54</v>
      </c>
      <c r="C59" s="69">
        <v>78061</v>
      </c>
      <c r="D59" s="69">
        <v>78707</v>
      </c>
      <c r="E59" s="70">
        <f t="shared" si="0"/>
        <v>646</v>
      </c>
      <c r="F59" s="141">
        <v>4.71</v>
      </c>
      <c r="G59" s="16">
        <f t="shared" si="1"/>
        <v>3042.66</v>
      </c>
      <c r="H59" s="70">
        <v>3106</v>
      </c>
      <c r="I59" s="168">
        <v>97053</v>
      </c>
      <c r="J59" s="75">
        <v>45152</v>
      </c>
      <c r="K59" s="16">
        <f>июл.23!K59+авг.23!H59-авг.23!G59</f>
        <v>15025.709999999995</v>
      </c>
      <c r="L59" s="11"/>
    </row>
    <row r="60" spans="1:12">
      <c r="A60" s="138"/>
      <c r="B60" s="119">
        <v>55</v>
      </c>
      <c r="C60" s="69"/>
      <c r="D60" s="69"/>
      <c r="E60" s="70">
        <f t="shared" si="0"/>
        <v>0</v>
      </c>
      <c r="F60" s="70">
        <v>6.73</v>
      </c>
      <c r="G60" s="16">
        <f t="shared" si="1"/>
        <v>0</v>
      </c>
      <c r="H60" s="70"/>
      <c r="I60" s="168"/>
      <c r="J60" s="75"/>
      <c r="K60" s="16">
        <f>июл.23!K60+авг.23!H60-авг.23!G60</f>
        <v>0</v>
      </c>
      <c r="L60" s="11"/>
    </row>
    <row r="61" spans="1:12">
      <c r="A61" s="138"/>
      <c r="B61" s="119">
        <v>56</v>
      </c>
      <c r="C61" s="69">
        <v>904</v>
      </c>
      <c r="D61" s="69">
        <v>910</v>
      </c>
      <c r="E61" s="70">
        <f t="shared" si="0"/>
        <v>6</v>
      </c>
      <c r="F61" s="70">
        <v>6.73</v>
      </c>
      <c r="G61" s="16">
        <f t="shared" si="1"/>
        <v>40.380000000000003</v>
      </c>
      <c r="H61" s="70"/>
      <c r="I61" s="168"/>
      <c r="J61" s="75"/>
      <c r="K61" s="16">
        <f>июл.23!K61+авг.23!H61-авг.23!G61</f>
        <v>-1339.2700000000002</v>
      </c>
      <c r="L61" s="11"/>
    </row>
    <row r="62" spans="1:12">
      <c r="A62" s="138"/>
      <c r="B62" s="119">
        <v>57</v>
      </c>
      <c r="C62" s="69">
        <v>35097</v>
      </c>
      <c r="D62" s="69">
        <v>35563</v>
      </c>
      <c r="E62" s="70">
        <f t="shared" si="0"/>
        <v>466</v>
      </c>
      <c r="F62" s="70">
        <v>6.73</v>
      </c>
      <c r="G62" s="16">
        <f t="shared" si="1"/>
        <v>3136.1800000000003</v>
      </c>
      <c r="H62" s="70"/>
      <c r="I62" s="168"/>
      <c r="J62" s="75"/>
      <c r="K62" s="16">
        <f>июл.23!K62+авг.23!H62-авг.23!G62</f>
        <v>13741.529999999992</v>
      </c>
      <c r="L62" s="11"/>
    </row>
    <row r="63" spans="1:12">
      <c r="A63" s="138"/>
      <c r="B63" s="119">
        <v>58</v>
      </c>
      <c r="C63" s="69">
        <v>17449</v>
      </c>
      <c r="D63" s="69">
        <v>17921</v>
      </c>
      <c r="E63" s="70">
        <f t="shared" si="0"/>
        <v>472</v>
      </c>
      <c r="F63" s="112">
        <v>4.71</v>
      </c>
      <c r="G63" s="16">
        <f t="shared" si="1"/>
        <v>2223.12</v>
      </c>
      <c r="H63" s="70"/>
      <c r="I63" s="168"/>
      <c r="J63" s="75"/>
      <c r="K63" s="16">
        <f>июл.23!K63+авг.23!H63-авг.23!G63</f>
        <v>-10955.46</v>
      </c>
      <c r="L63" s="11"/>
    </row>
    <row r="64" spans="1:12">
      <c r="A64" s="24"/>
      <c r="B64" s="119">
        <v>60</v>
      </c>
      <c r="C64" s="69">
        <v>1688</v>
      </c>
      <c r="D64" s="69">
        <v>1738</v>
      </c>
      <c r="E64" s="70">
        <f t="shared" si="0"/>
        <v>50</v>
      </c>
      <c r="F64" s="70">
        <v>6.73</v>
      </c>
      <c r="G64" s="16">
        <f t="shared" si="1"/>
        <v>336.5</v>
      </c>
      <c r="H64" s="70">
        <v>511.48</v>
      </c>
      <c r="I64" s="168">
        <v>48316</v>
      </c>
      <c r="J64" s="75">
        <v>45156</v>
      </c>
      <c r="K64" s="16">
        <f>июл.23!K64+авг.23!H64-авг.23!G64</f>
        <v>161.51999999999987</v>
      </c>
      <c r="L64" s="11"/>
    </row>
    <row r="65" spans="1:12">
      <c r="A65" s="140"/>
      <c r="B65" s="119">
        <v>61</v>
      </c>
      <c r="C65" s="69">
        <v>61916</v>
      </c>
      <c r="D65" s="69">
        <v>61995</v>
      </c>
      <c r="E65" s="70">
        <f t="shared" si="0"/>
        <v>79</v>
      </c>
      <c r="F65" s="112">
        <v>4.71</v>
      </c>
      <c r="G65" s="16">
        <f t="shared" si="1"/>
        <v>372.09</v>
      </c>
      <c r="H65" s="70"/>
      <c r="I65" s="168"/>
      <c r="J65" s="75"/>
      <c r="K65" s="16">
        <f>июл.23!K65+авг.23!H65-авг.23!G65</f>
        <v>-2552.15</v>
      </c>
      <c r="L65" s="11"/>
    </row>
    <row r="66" spans="1:12">
      <c r="A66" s="138"/>
      <c r="B66" s="119">
        <v>62</v>
      </c>
      <c r="C66" s="69">
        <v>1037</v>
      </c>
      <c r="D66" s="69">
        <v>2490</v>
      </c>
      <c r="E66" s="70">
        <f t="shared" si="0"/>
        <v>1453</v>
      </c>
      <c r="F66" s="70">
        <v>6.73</v>
      </c>
      <c r="G66" s="16">
        <f t="shared" si="1"/>
        <v>9778.69</v>
      </c>
      <c r="H66" s="70"/>
      <c r="I66" s="181"/>
      <c r="J66" s="75"/>
      <c r="K66" s="16">
        <f>июл.23!K66+авг.23!H66-авг.23!G66</f>
        <v>-10720.890000000001</v>
      </c>
      <c r="L66" s="11"/>
    </row>
    <row r="67" spans="1:12">
      <c r="A67" s="140"/>
      <c r="B67" s="119">
        <v>63</v>
      </c>
      <c r="C67" s="69">
        <v>4150</v>
      </c>
      <c r="D67" s="69">
        <v>4616</v>
      </c>
      <c r="E67" s="70">
        <f t="shared" si="0"/>
        <v>466</v>
      </c>
      <c r="F67" s="112">
        <v>4.71</v>
      </c>
      <c r="G67" s="16">
        <f t="shared" si="1"/>
        <v>2194.86</v>
      </c>
      <c r="H67" s="70">
        <v>1851</v>
      </c>
      <c r="I67" s="181">
        <v>219497</v>
      </c>
      <c r="J67" s="75">
        <v>45140</v>
      </c>
      <c r="K67" s="16">
        <f>июл.23!K67+авг.23!H67-авг.23!G67</f>
        <v>-969.53000000000043</v>
      </c>
      <c r="L67" s="11"/>
    </row>
    <row r="68" spans="1:12">
      <c r="A68" s="138"/>
      <c r="B68" s="119">
        <v>64</v>
      </c>
      <c r="C68" s="69">
        <v>15915</v>
      </c>
      <c r="D68" s="69">
        <v>16328</v>
      </c>
      <c r="E68" s="70">
        <f t="shared" si="0"/>
        <v>413</v>
      </c>
      <c r="F68" s="112">
        <v>4.71</v>
      </c>
      <c r="G68" s="16">
        <f t="shared" si="1"/>
        <v>1945.23</v>
      </c>
      <c r="H68" s="70"/>
      <c r="I68" s="181"/>
      <c r="J68" s="75"/>
      <c r="K68" s="16">
        <f>июл.23!K68+авг.23!H68-авг.23!G68</f>
        <v>-4018.3300000000004</v>
      </c>
      <c r="L68" s="11"/>
    </row>
    <row r="69" spans="1:12">
      <c r="A69" s="138"/>
      <c r="B69" s="119">
        <v>65</v>
      </c>
      <c r="C69" s="69">
        <v>5037</v>
      </c>
      <c r="D69" s="69">
        <v>5378</v>
      </c>
      <c r="E69" s="70">
        <f t="shared" si="0"/>
        <v>341</v>
      </c>
      <c r="F69" s="70">
        <v>6.73</v>
      </c>
      <c r="G69" s="16">
        <f t="shared" si="1"/>
        <v>2294.9300000000003</v>
      </c>
      <c r="H69" s="70"/>
      <c r="I69" s="181"/>
      <c r="J69" s="75"/>
      <c r="K69" s="16">
        <f>июл.23!K69+авг.23!H69-авг.23!G69</f>
        <v>-4618.3600000000006</v>
      </c>
      <c r="L69" s="11"/>
    </row>
    <row r="70" spans="1:12">
      <c r="A70" s="138"/>
      <c r="B70" s="119">
        <v>67</v>
      </c>
      <c r="C70" s="69">
        <v>7592</v>
      </c>
      <c r="D70" s="69">
        <v>7780</v>
      </c>
      <c r="E70" s="70">
        <f t="shared" si="0"/>
        <v>188</v>
      </c>
      <c r="F70" s="70">
        <v>6.73</v>
      </c>
      <c r="G70" s="16">
        <f t="shared" si="1"/>
        <v>1265.24</v>
      </c>
      <c r="H70" s="70"/>
      <c r="I70" s="181"/>
      <c r="J70" s="75"/>
      <c r="K70" s="16">
        <f>июл.23!K70+авг.23!H70-авг.23!G70</f>
        <v>-4603.71</v>
      </c>
      <c r="L70" s="11"/>
    </row>
    <row r="71" spans="1:12">
      <c r="A71" s="138"/>
      <c r="B71" s="119">
        <v>68</v>
      </c>
      <c r="C71" s="69">
        <v>89471</v>
      </c>
      <c r="D71" s="69">
        <v>89882</v>
      </c>
      <c r="E71" s="70">
        <f t="shared" si="0"/>
        <v>411</v>
      </c>
      <c r="F71" s="112">
        <v>4.71</v>
      </c>
      <c r="G71" s="16">
        <f t="shared" si="1"/>
        <v>1935.81</v>
      </c>
      <c r="H71" s="70">
        <v>1563.72</v>
      </c>
      <c r="I71" s="181">
        <v>15</v>
      </c>
      <c r="J71" s="75">
        <v>45142</v>
      </c>
      <c r="K71" s="16">
        <f>июл.23!K71+авг.23!H71-авг.23!G71</f>
        <v>9885.84</v>
      </c>
      <c r="L71" s="11"/>
    </row>
    <row r="72" spans="1:12">
      <c r="A72" s="138"/>
      <c r="B72" s="119">
        <v>69</v>
      </c>
      <c r="C72" s="69">
        <v>82397</v>
      </c>
      <c r="D72" s="69">
        <v>82397</v>
      </c>
      <c r="E72" s="70">
        <f t="shared" ref="E72:E138" si="2">D72-C72</f>
        <v>0</v>
      </c>
      <c r="F72" s="112">
        <v>4.71</v>
      </c>
      <c r="G72" s="16">
        <f t="shared" ref="G72:G138" si="3">F72*E72</f>
        <v>0</v>
      </c>
      <c r="H72" s="70">
        <v>2161.89</v>
      </c>
      <c r="I72" s="181">
        <v>716207</v>
      </c>
      <c r="J72" s="75">
        <v>45148</v>
      </c>
      <c r="K72" s="16">
        <f>июл.23!K72+авг.23!H72-авг.23!G72</f>
        <v>-2054.679999999998</v>
      </c>
      <c r="L72" s="11"/>
    </row>
    <row r="73" spans="1:12">
      <c r="A73" s="138"/>
      <c r="B73" s="119">
        <v>70</v>
      </c>
      <c r="C73" s="69">
        <v>15602</v>
      </c>
      <c r="D73" s="69">
        <v>15803</v>
      </c>
      <c r="E73" s="70">
        <f t="shared" si="2"/>
        <v>201</v>
      </c>
      <c r="F73" s="112">
        <v>4.71</v>
      </c>
      <c r="G73" s="16">
        <f t="shared" si="3"/>
        <v>946.71</v>
      </c>
      <c r="H73" s="70">
        <v>2000</v>
      </c>
      <c r="I73" s="181">
        <v>881189</v>
      </c>
      <c r="J73" s="75">
        <v>45149</v>
      </c>
      <c r="K73" s="16">
        <f>июл.23!K73+авг.23!H73-авг.23!G73</f>
        <v>6751.739999999998</v>
      </c>
      <c r="L73" s="11"/>
    </row>
    <row r="74" spans="1:12">
      <c r="A74" s="138"/>
      <c r="B74" s="119">
        <v>71</v>
      </c>
      <c r="C74" s="69">
        <v>21474</v>
      </c>
      <c r="D74" s="69">
        <v>21816</v>
      </c>
      <c r="E74" s="70">
        <f t="shared" si="2"/>
        <v>342</v>
      </c>
      <c r="F74" s="112">
        <v>4.71</v>
      </c>
      <c r="G74" s="16">
        <f t="shared" si="3"/>
        <v>1610.82</v>
      </c>
      <c r="H74" s="70"/>
      <c r="I74" s="181"/>
      <c r="J74" s="75"/>
      <c r="K74" s="16">
        <f>июл.23!K74+авг.23!H74-авг.23!G74</f>
        <v>-2837.4399999999996</v>
      </c>
      <c r="L74" s="11"/>
    </row>
    <row r="75" spans="1:12" s="66" customFormat="1">
      <c r="A75" s="138"/>
      <c r="B75" s="119">
        <v>72</v>
      </c>
      <c r="C75" s="69">
        <v>7416</v>
      </c>
      <c r="D75" s="69">
        <v>7593</v>
      </c>
      <c r="E75" s="70">
        <f t="shared" si="2"/>
        <v>177</v>
      </c>
      <c r="F75" s="70">
        <v>6.73</v>
      </c>
      <c r="G75" s="69">
        <f t="shared" si="3"/>
        <v>1191.21</v>
      </c>
      <c r="H75" s="70"/>
      <c r="I75" s="181"/>
      <c r="J75" s="75"/>
      <c r="K75" s="69">
        <f>июл.23!K75+авг.23!H75-авг.23!G75</f>
        <v>-1063.1300000000006</v>
      </c>
      <c r="L75" s="67"/>
    </row>
    <row r="76" spans="1:12">
      <c r="A76" s="138"/>
      <c r="B76" s="119">
        <v>73</v>
      </c>
      <c r="C76" s="69">
        <v>27334</v>
      </c>
      <c r="D76" s="69">
        <v>27612</v>
      </c>
      <c r="E76" s="70">
        <f t="shared" si="2"/>
        <v>278</v>
      </c>
      <c r="F76" s="70">
        <v>6.73</v>
      </c>
      <c r="G76" s="16">
        <f t="shared" si="3"/>
        <v>1870.94</v>
      </c>
      <c r="H76" s="70"/>
      <c r="I76" s="181"/>
      <c r="J76" s="75"/>
      <c r="K76" s="16">
        <f>июл.23!K76+авг.23!H76-авг.23!G76</f>
        <v>2530.889999999999</v>
      </c>
      <c r="L76" s="11"/>
    </row>
    <row r="77" spans="1:12">
      <c r="A77" s="138"/>
      <c r="B77" s="119">
        <v>74</v>
      </c>
      <c r="C77" s="69"/>
      <c r="D77" s="69"/>
      <c r="E77" s="70">
        <f t="shared" si="2"/>
        <v>0</v>
      </c>
      <c r="F77" s="70">
        <v>6.73</v>
      </c>
      <c r="G77" s="16">
        <f t="shared" si="3"/>
        <v>0</v>
      </c>
      <c r="H77" s="70"/>
      <c r="I77" s="181"/>
      <c r="J77" s="75"/>
      <c r="K77" s="16">
        <f>июл.23!K77+авг.23!H77-авг.23!G77</f>
        <v>0</v>
      </c>
      <c r="L77" s="11"/>
    </row>
    <row r="78" spans="1:12">
      <c r="A78" s="138"/>
      <c r="B78" s="119">
        <v>75</v>
      </c>
      <c r="C78" s="69"/>
      <c r="D78" s="69"/>
      <c r="E78" s="70">
        <f t="shared" si="2"/>
        <v>0</v>
      </c>
      <c r="F78" s="70">
        <v>6.73</v>
      </c>
      <c r="G78" s="16">
        <f t="shared" si="3"/>
        <v>0</v>
      </c>
      <c r="H78" s="70"/>
      <c r="I78" s="181"/>
      <c r="J78" s="75"/>
      <c r="K78" s="16">
        <f>июл.23!K78+авг.23!H78-авг.23!G78</f>
        <v>0</v>
      </c>
      <c r="L78" s="11"/>
    </row>
    <row r="79" spans="1:12">
      <c r="A79" s="138"/>
      <c r="B79" s="119">
        <v>76</v>
      </c>
      <c r="C79" s="69">
        <v>4346</v>
      </c>
      <c r="D79" s="69">
        <v>4424</v>
      </c>
      <c r="E79" s="70">
        <f t="shared" si="2"/>
        <v>78</v>
      </c>
      <c r="F79" s="70">
        <v>6.73</v>
      </c>
      <c r="G79" s="16">
        <f t="shared" si="3"/>
        <v>524.94000000000005</v>
      </c>
      <c r="H79" s="70">
        <v>1000</v>
      </c>
      <c r="I79" s="181">
        <v>148651</v>
      </c>
      <c r="J79" s="75">
        <v>45148</v>
      </c>
      <c r="K79" s="16">
        <f>июл.23!K79+авг.23!H79-авг.23!G79</f>
        <v>526.12999999999988</v>
      </c>
      <c r="L79" s="11"/>
    </row>
    <row r="80" spans="1:12">
      <c r="A80" s="138"/>
      <c r="B80" s="119">
        <v>77</v>
      </c>
      <c r="C80" s="69">
        <v>9872</v>
      </c>
      <c r="D80" s="69">
        <v>10176</v>
      </c>
      <c r="E80" s="70">
        <f t="shared" si="2"/>
        <v>304</v>
      </c>
      <c r="F80" s="70">
        <v>6.73</v>
      </c>
      <c r="G80" s="16">
        <f t="shared" si="3"/>
        <v>2045.92</v>
      </c>
      <c r="H80" s="70"/>
      <c r="I80" s="181"/>
      <c r="J80" s="75"/>
      <c r="K80" s="16">
        <f>июл.23!K80+авг.23!H80-авг.23!G80</f>
        <v>-1617.1700000000005</v>
      </c>
      <c r="L80" s="11"/>
    </row>
    <row r="81" spans="1:12">
      <c r="A81" s="22"/>
      <c r="B81" s="119">
        <v>79</v>
      </c>
      <c r="C81" s="69">
        <v>23389</v>
      </c>
      <c r="D81" s="69">
        <v>23853</v>
      </c>
      <c r="E81" s="70">
        <f t="shared" si="2"/>
        <v>464</v>
      </c>
      <c r="F81" s="70">
        <v>6.73</v>
      </c>
      <c r="G81" s="16">
        <f t="shared" si="3"/>
        <v>3122.7200000000003</v>
      </c>
      <c r="H81" s="70"/>
      <c r="I81" s="181"/>
      <c r="J81" s="75"/>
      <c r="K81" s="16">
        <f>июл.23!K81+авг.23!H81-авг.23!G81</f>
        <v>-1326.9800000000014</v>
      </c>
      <c r="L81" s="11"/>
    </row>
    <row r="82" spans="1:12">
      <c r="A82" s="138"/>
      <c r="B82" s="119">
        <v>80</v>
      </c>
      <c r="C82" s="69">
        <v>11307</v>
      </c>
      <c r="D82" s="69">
        <v>11566</v>
      </c>
      <c r="E82" s="70">
        <f t="shared" si="2"/>
        <v>259</v>
      </c>
      <c r="F82" s="70">
        <v>6.73</v>
      </c>
      <c r="G82" s="16">
        <f t="shared" si="3"/>
        <v>1743.0700000000002</v>
      </c>
      <c r="H82" s="70"/>
      <c r="I82" s="181"/>
      <c r="J82" s="75"/>
      <c r="K82" s="16">
        <f>июл.23!K82+авг.23!H82-авг.23!G82</f>
        <v>-18064.490000000002</v>
      </c>
      <c r="L82" s="11"/>
    </row>
    <row r="83" spans="1:12">
      <c r="A83" s="138"/>
      <c r="B83" s="119">
        <v>81</v>
      </c>
      <c r="C83" s="69">
        <v>50654</v>
      </c>
      <c r="D83" s="69">
        <v>51019</v>
      </c>
      <c r="E83" s="70">
        <f t="shared" si="2"/>
        <v>365</v>
      </c>
      <c r="F83" s="112">
        <v>4.71</v>
      </c>
      <c r="G83" s="16">
        <f t="shared" si="3"/>
        <v>1719.15</v>
      </c>
      <c r="H83" s="70"/>
      <c r="I83" s="181"/>
      <c r="J83" s="75"/>
      <c r="K83" s="16">
        <f>июл.23!K83+авг.23!H83-авг.23!G83</f>
        <v>-5228.1000000000004</v>
      </c>
      <c r="L83" s="11"/>
    </row>
    <row r="84" spans="1:12">
      <c r="A84" s="138"/>
      <c r="B84" s="119">
        <v>82</v>
      </c>
      <c r="C84" s="69">
        <v>31792</v>
      </c>
      <c r="D84" s="69">
        <v>31889</v>
      </c>
      <c r="E84" s="70">
        <f t="shared" si="2"/>
        <v>97</v>
      </c>
      <c r="F84" s="112">
        <v>4.71</v>
      </c>
      <c r="G84" s="16">
        <f t="shared" si="3"/>
        <v>456.87</v>
      </c>
      <c r="H84" s="70"/>
      <c r="I84" s="181"/>
      <c r="J84" s="75"/>
      <c r="K84" s="16">
        <f>июл.23!K84+авг.23!H84-авг.23!G84</f>
        <v>-842.88999999999987</v>
      </c>
      <c r="L84" s="11"/>
    </row>
    <row r="85" spans="1:12">
      <c r="A85" s="138"/>
      <c r="B85" s="119">
        <v>83</v>
      </c>
      <c r="C85" s="69">
        <v>14772</v>
      </c>
      <c r="D85" s="69">
        <v>15079</v>
      </c>
      <c r="E85" s="70">
        <f t="shared" si="2"/>
        <v>307</v>
      </c>
      <c r="F85" s="112">
        <v>4.71</v>
      </c>
      <c r="G85" s="16">
        <f t="shared" si="3"/>
        <v>1445.97</v>
      </c>
      <c r="H85" s="70">
        <v>1200</v>
      </c>
      <c r="I85" s="181">
        <v>714898</v>
      </c>
      <c r="J85" s="75">
        <v>45144</v>
      </c>
      <c r="K85" s="16">
        <f>июл.23!K85+авг.23!H85-авг.23!G85</f>
        <v>-4029.1100000000006</v>
      </c>
      <c r="L85" s="11"/>
    </row>
    <row r="86" spans="1:12">
      <c r="A86" s="138"/>
      <c r="B86" s="130">
        <v>84</v>
      </c>
      <c r="C86" s="69">
        <v>6782</v>
      </c>
      <c r="D86" s="69">
        <v>6850</v>
      </c>
      <c r="E86" s="70">
        <f t="shared" si="2"/>
        <v>68</v>
      </c>
      <c r="F86" s="70">
        <v>6.73</v>
      </c>
      <c r="G86" s="16">
        <f t="shared" si="3"/>
        <v>457.64000000000004</v>
      </c>
      <c r="H86" s="70">
        <v>1000</v>
      </c>
      <c r="I86" s="168">
        <v>260481</v>
      </c>
      <c r="J86" s="75">
        <v>45146</v>
      </c>
      <c r="K86" s="16">
        <f>июл.23!K86+авг.23!H86-авг.23!G86</f>
        <v>1373.32</v>
      </c>
      <c r="L86" s="11"/>
    </row>
    <row r="87" spans="1:12">
      <c r="A87" s="22"/>
      <c r="B87" s="119">
        <v>85</v>
      </c>
      <c r="C87" s="69">
        <v>23032</v>
      </c>
      <c r="D87" s="69">
        <v>23106</v>
      </c>
      <c r="E87" s="70">
        <f t="shared" si="2"/>
        <v>74</v>
      </c>
      <c r="F87" s="70">
        <v>6.73</v>
      </c>
      <c r="G87" s="16">
        <f t="shared" si="3"/>
        <v>498.02000000000004</v>
      </c>
      <c r="H87" s="70">
        <v>500</v>
      </c>
      <c r="I87" s="168">
        <v>855005</v>
      </c>
      <c r="J87" s="75">
        <v>45156</v>
      </c>
      <c r="K87" s="16">
        <f>июл.23!K87+авг.23!H87-авг.23!G87</f>
        <v>6387.829999999999</v>
      </c>
      <c r="L87" s="11"/>
    </row>
    <row r="88" spans="1:12">
      <c r="A88" s="138"/>
      <c r="B88" s="119">
        <v>86</v>
      </c>
      <c r="C88" s="69"/>
      <c r="D88" s="69"/>
      <c r="E88" s="70">
        <f t="shared" si="2"/>
        <v>0</v>
      </c>
      <c r="F88" s="70">
        <v>6.73</v>
      </c>
      <c r="G88" s="16">
        <f t="shared" si="3"/>
        <v>0</v>
      </c>
      <c r="H88" s="70"/>
      <c r="I88" s="168"/>
      <c r="J88" s="75"/>
      <c r="K88" s="16">
        <f>июл.23!K88+авг.23!H88-авг.23!G88</f>
        <v>0</v>
      </c>
      <c r="L88" s="11"/>
    </row>
    <row r="89" spans="1:12">
      <c r="A89" s="138"/>
      <c r="B89" s="119">
        <v>87</v>
      </c>
      <c r="C89" s="69">
        <v>13746</v>
      </c>
      <c r="D89" s="69">
        <v>14063</v>
      </c>
      <c r="E89" s="70">
        <f t="shared" si="2"/>
        <v>317</v>
      </c>
      <c r="F89" s="70">
        <v>6.73</v>
      </c>
      <c r="G89" s="16">
        <f t="shared" si="3"/>
        <v>2133.4100000000003</v>
      </c>
      <c r="H89" s="70"/>
      <c r="I89" s="168"/>
      <c r="J89" s="75"/>
      <c r="K89" s="16">
        <f>июл.23!K89+авг.23!H89-авг.23!G89</f>
        <v>-2146.0700000000006</v>
      </c>
      <c r="L89" s="11"/>
    </row>
    <row r="90" spans="1:12">
      <c r="A90" s="138"/>
      <c r="B90" s="119">
        <v>88</v>
      </c>
      <c r="C90" s="69">
        <v>1592</v>
      </c>
      <c r="D90" s="69">
        <v>1705</v>
      </c>
      <c r="E90" s="70">
        <f t="shared" si="2"/>
        <v>113</v>
      </c>
      <c r="F90" s="70">
        <v>6.73</v>
      </c>
      <c r="G90" s="16">
        <f t="shared" si="3"/>
        <v>760.49</v>
      </c>
      <c r="H90" s="70">
        <v>2328.58</v>
      </c>
      <c r="I90" s="168">
        <v>184909</v>
      </c>
      <c r="J90" s="75">
        <v>45149</v>
      </c>
      <c r="K90" s="16">
        <f>июл.23!K90+авг.23!H90-авг.23!G90</f>
        <v>-524.94000000000028</v>
      </c>
      <c r="L90" s="11"/>
    </row>
    <row r="91" spans="1:12">
      <c r="A91" s="138"/>
      <c r="B91" s="119">
        <v>89</v>
      </c>
      <c r="C91" s="69">
        <v>10423</v>
      </c>
      <c r="D91" s="69">
        <v>10594</v>
      </c>
      <c r="E91" s="70">
        <f t="shared" si="2"/>
        <v>171</v>
      </c>
      <c r="F91" s="112">
        <v>4.71</v>
      </c>
      <c r="G91" s="16">
        <f t="shared" si="3"/>
        <v>805.41</v>
      </c>
      <c r="H91" s="70"/>
      <c r="I91" s="168"/>
      <c r="J91" s="75"/>
      <c r="K91" s="16">
        <f>июл.23!K91+авг.23!H91-авг.23!G91</f>
        <v>-3654.96</v>
      </c>
      <c r="L91" s="11"/>
    </row>
    <row r="92" spans="1:12">
      <c r="A92" s="138"/>
      <c r="B92" s="119">
        <v>90</v>
      </c>
      <c r="C92" s="69">
        <v>11477</v>
      </c>
      <c r="D92" s="69">
        <v>11816</v>
      </c>
      <c r="E92" s="70">
        <f t="shared" si="2"/>
        <v>339</v>
      </c>
      <c r="F92" s="70">
        <v>6.73</v>
      </c>
      <c r="G92" s="16">
        <f t="shared" si="3"/>
        <v>2281.4700000000003</v>
      </c>
      <c r="H92" s="70"/>
      <c r="I92" s="168"/>
      <c r="J92" s="75"/>
      <c r="K92" s="16">
        <f>июл.23!K92+авг.23!H92-авг.23!G92</f>
        <v>-4570.2700000000004</v>
      </c>
      <c r="L92" s="11"/>
    </row>
    <row r="93" spans="1:12">
      <c r="A93" s="138"/>
      <c r="B93" s="119">
        <v>91</v>
      </c>
      <c r="C93" s="69"/>
      <c r="D93" s="69"/>
      <c r="E93" s="70">
        <f t="shared" si="2"/>
        <v>0</v>
      </c>
      <c r="F93" s="70">
        <v>6.73</v>
      </c>
      <c r="G93" s="16">
        <f t="shared" si="3"/>
        <v>0</v>
      </c>
      <c r="H93" s="70"/>
      <c r="I93" s="168"/>
      <c r="J93" s="75"/>
      <c r="K93" s="16">
        <f>июл.23!K93+авг.23!H93-авг.23!G93</f>
        <v>0</v>
      </c>
      <c r="L93" s="11"/>
    </row>
    <row r="94" spans="1:12">
      <c r="A94" s="138"/>
      <c r="B94" s="119">
        <v>92</v>
      </c>
      <c r="C94" s="69">
        <v>22374</v>
      </c>
      <c r="D94" s="69">
        <v>22478</v>
      </c>
      <c r="E94" s="70">
        <f t="shared" si="2"/>
        <v>104</v>
      </c>
      <c r="F94" s="70">
        <v>6.73</v>
      </c>
      <c r="G94" s="16">
        <f t="shared" si="3"/>
        <v>699.92000000000007</v>
      </c>
      <c r="H94" s="70">
        <v>1177.75</v>
      </c>
      <c r="I94" s="168">
        <v>123746</v>
      </c>
      <c r="J94" s="75">
        <v>45148</v>
      </c>
      <c r="K94" s="16">
        <f>июл.23!K94+авг.23!H94-авг.23!G94</f>
        <v>-114.41000000000076</v>
      </c>
      <c r="L94" s="11"/>
    </row>
    <row r="95" spans="1:12">
      <c r="A95" s="138"/>
      <c r="B95" s="119">
        <v>93</v>
      </c>
      <c r="C95" s="69">
        <v>15988</v>
      </c>
      <c r="D95" s="69">
        <v>16159</v>
      </c>
      <c r="E95" s="70">
        <f t="shared" si="2"/>
        <v>171</v>
      </c>
      <c r="F95" s="70">
        <v>6.73</v>
      </c>
      <c r="G95" s="16">
        <f t="shared" si="3"/>
        <v>1150.8300000000002</v>
      </c>
      <c r="H95" s="70"/>
      <c r="I95" s="168"/>
      <c r="J95" s="75"/>
      <c r="K95" s="16">
        <f>июл.23!K95+авг.23!H95-авг.23!G95</f>
        <v>5333.3399999999983</v>
      </c>
      <c r="L95" s="11"/>
    </row>
    <row r="96" spans="1:12">
      <c r="A96" s="138"/>
      <c r="B96" s="119">
        <v>94</v>
      </c>
      <c r="C96" s="69">
        <v>1954</v>
      </c>
      <c r="D96" s="69">
        <v>1954</v>
      </c>
      <c r="E96" s="70">
        <f t="shared" si="2"/>
        <v>0</v>
      </c>
      <c r="F96" s="70">
        <v>6.73</v>
      </c>
      <c r="G96" s="16">
        <f t="shared" si="3"/>
        <v>0</v>
      </c>
      <c r="H96" s="70"/>
      <c r="I96" s="168"/>
      <c r="J96" s="75"/>
      <c r="K96" s="16">
        <f>июл.23!K96+авг.23!H96-авг.23!G96</f>
        <v>-1137.3699999999999</v>
      </c>
      <c r="L96" s="11"/>
    </row>
    <row r="97" spans="1:12">
      <c r="A97" s="138"/>
      <c r="B97" s="119">
        <v>95</v>
      </c>
      <c r="C97" s="69">
        <v>879</v>
      </c>
      <c r="D97" s="69">
        <v>879</v>
      </c>
      <c r="E97" s="70">
        <f t="shared" si="2"/>
        <v>0</v>
      </c>
      <c r="F97" s="70">
        <v>6.73</v>
      </c>
      <c r="G97" s="16">
        <f t="shared" si="3"/>
        <v>0</v>
      </c>
      <c r="H97" s="70"/>
      <c r="I97" s="168"/>
      <c r="J97" s="75"/>
      <c r="K97" s="16">
        <f>июл.23!K97+авг.23!H97-авг.23!G97</f>
        <v>-208.63</v>
      </c>
      <c r="L97" s="11"/>
    </row>
    <row r="98" spans="1:12">
      <c r="A98" s="138"/>
      <c r="B98" s="119">
        <v>96</v>
      </c>
      <c r="C98" s="69">
        <v>39239</v>
      </c>
      <c r="D98" s="69">
        <v>39616</v>
      </c>
      <c r="E98" s="70">
        <f t="shared" si="2"/>
        <v>377</v>
      </c>
      <c r="F98" s="70">
        <v>6.73</v>
      </c>
      <c r="G98" s="16">
        <f t="shared" si="3"/>
        <v>2537.21</v>
      </c>
      <c r="H98" s="70"/>
      <c r="I98" s="168"/>
      <c r="J98" s="75"/>
      <c r="K98" s="16">
        <f>июл.23!K98+авг.23!H98-авг.23!G98</f>
        <v>-11242.630000000001</v>
      </c>
      <c r="L98" s="11"/>
    </row>
    <row r="99" spans="1:12">
      <c r="A99" s="138"/>
      <c r="B99" s="119">
        <v>97</v>
      </c>
      <c r="C99" s="69"/>
      <c r="D99" s="69"/>
      <c r="E99" s="70">
        <f t="shared" si="2"/>
        <v>0</v>
      </c>
      <c r="F99" s="70">
        <v>6.73</v>
      </c>
      <c r="G99" s="16">
        <f t="shared" si="3"/>
        <v>0</v>
      </c>
      <c r="H99" s="70"/>
      <c r="I99" s="168"/>
      <c r="J99" s="75"/>
      <c r="K99" s="16">
        <f>июл.23!K99+авг.23!H99-авг.23!G99</f>
        <v>0</v>
      </c>
      <c r="L99" s="11"/>
    </row>
    <row r="100" spans="1:12" s="66" customFormat="1">
      <c r="A100" s="162"/>
      <c r="B100" s="161" t="s">
        <v>39</v>
      </c>
      <c r="C100" s="69">
        <v>617</v>
      </c>
      <c r="D100" s="69">
        <v>617</v>
      </c>
      <c r="E100" s="70">
        <f t="shared" si="2"/>
        <v>0</v>
      </c>
      <c r="F100" s="70">
        <v>6.73</v>
      </c>
      <c r="G100" s="69">
        <f t="shared" si="3"/>
        <v>0</v>
      </c>
      <c r="H100" s="70"/>
      <c r="I100" s="168"/>
      <c r="J100" s="75"/>
      <c r="K100" s="69">
        <f>июл.23!K100+авг.23!H100-авг.23!G100</f>
        <v>-4145.68</v>
      </c>
      <c r="L100" s="67"/>
    </row>
    <row r="101" spans="1:12" s="66" customFormat="1">
      <c r="A101" s="179"/>
      <c r="B101" s="178" t="s">
        <v>97</v>
      </c>
      <c r="C101" s="69">
        <v>798</v>
      </c>
      <c r="D101" s="69">
        <v>811</v>
      </c>
      <c r="E101" s="70">
        <f t="shared" si="2"/>
        <v>13</v>
      </c>
      <c r="F101" s="70">
        <v>6.73</v>
      </c>
      <c r="G101" s="69">
        <f t="shared" si="3"/>
        <v>87.490000000000009</v>
      </c>
      <c r="H101" s="70"/>
      <c r="I101" s="178"/>
      <c r="J101" s="75"/>
      <c r="K101" s="69">
        <f>июл.23!K101+авг.23!H101-авг.23!G101</f>
        <v>-5451.3</v>
      </c>
      <c r="L101" s="67"/>
    </row>
    <row r="102" spans="1:12">
      <c r="A102" s="138"/>
      <c r="B102" s="119">
        <v>98</v>
      </c>
      <c r="C102" s="69"/>
      <c r="D102" s="69"/>
      <c r="E102" s="70">
        <f t="shared" si="2"/>
        <v>0</v>
      </c>
      <c r="F102" s="70">
        <v>6.73</v>
      </c>
      <c r="G102" s="69">
        <f t="shared" si="3"/>
        <v>0</v>
      </c>
      <c r="H102" s="70"/>
      <c r="I102" s="168"/>
      <c r="J102" s="75"/>
      <c r="K102" s="69">
        <f>июл.23!K102+авг.23!H102-авг.23!G102</f>
        <v>0</v>
      </c>
      <c r="L102" s="11"/>
    </row>
    <row r="103" spans="1:12">
      <c r="A103" s="138"/>
      <c r="B103" s="119" t="s">
        <v>24</v>
      </c>
      <c r="C103" s="69">
        <v>2107</v>
      </c>
      <c r="D103" s="69">
        <v>2198</v>
      </c>
      <c r="E103" s="70">
        <f t="shared" si="2"/>
        <v>91</v>
      </c>
      <c r="F103" s="70">
        <v>6.73</v>
      </c>
      <c r="G103" s="69">
        <f t="shared" si="3"/>
        <v>612.43000000000006</v>
      </c>
      <c r="H103" s="70"/>
      <c r="I103" s="168"/>
      <c r="J103" s="75"/>
      <c r="K103" s="69">
        <f>июл.23!K103+авг.23!H103-авг.23!G103</f>
        <v>-5451.3000000000011</v>
      </c>
      <c r="L103" s="11"/>
    </row>
    <row r="104" spans="1:12">
      <c r="A104" s="138"/>
      <c r="B104" s="119">
        <v>100</v>
      </c>
      <c r="C104" s="69"/>
      <c r="D104" s="69"/>
      <c r="E104" s="70">
        <f t="shared" si="2"/>
        <v>0</v>
      </c>
      <c r="F104" s="70">
        <v>6.73</v>
      </c>
      <c r="G104" s="69">
        <f t="shared" si="3"/>
        <v>0</v>
      </c>
      <c r="H104" s="70"/>
      <c r="I104" s="168"/>
      <c r="J104" s="75"/>
      <c r="K104" s="69">
        <f>июл.23!K104+авг.23!H104-авг.23!G104</f>
        <v>0</v>
      </c>
      <c r="L104" s="11"/>
    </row>
    <row r="105" spans="1:12" s="66" customFormat="1">
      <c r="A105" s="162"/>
      <c r="B105" s="161" t="s">
        <v>40</v>
      </c>
      <c r="C105" s="69"/>
      <c r="D105" s="69"/>
      <c r="E105" s="70">
        <f t="shared" si="2"/>
        <v>0</v>
      </c>
      <c r="F105" s="70">
        <v>6.73</v>
      </c>
      <c r="G105" s="69">
        <f t="shared" si="3"/>
        <v>0</v>
      </c>
      <c r="H105" s="70"/>
      <c r="I105" s="168"/>
      <c r="J105" s="75"/>
      <c r="K105" s="69">
        <f>июл.23!K105+авг.23!H105-авг.23!G105</f>
        <v>0</v>
      </c>
      <c r="L105" s="67"/>
    </row>
    <row r="106" spans="1:12">
      <c r="A106" s="138"/>
      <c r="B106" s="119">
        <v>101</v>
      </c>
      <c r="C106" s="69">
        <v>48712</v>
      </c>
      <c r="D106" s="69">
        <v>49392</v>
      </c>
      <c r="E106" s="70">
        <f t="shared" si="2"/>
        <v>680</v>
      </c>
      <c r="F106" s="112">
        <v>4.71</v>
      </c>
      <c r="G106" s="16">
        <f t="shared" si="3"/>
        <v>3202.8</v>
      </c>
      <c r="H106" s="70">
        <v>3000</v>
      </c>
      <c r="I106" s="168">
        <v>192355</v>
      </c>
      <c r="J106" s="75">
        <v>45160</v>
      </c>
      <c r="K106" s="16">
        <f>июл.23!K106+авг.23!H106-авг.23!G106</f>
        <v>9269.9399999999987</v>
      </c>
      <c r="L106" s="11"/>
    </row>
    <row r="107" spans="1:12">
      <c r="A107" s="138"/>
      <c r="B107" s="130">
        <v>102</v>
      </c>
      <c r="C107" s="69">
        <v>87219</v>
      </c>
      <c r="D107" s="69">
        <v>87386</v>
      </c>
      <c r="E107" s="70">
        <f t="shared" si="2"/>
        <v>167</v>
      </c>
      <c r="F107" s="112">
        <v>4.71</v>
      </c>
      <c r="G107" s="16">
        <f t="shared" si="3"/>
        <v>786.57</v>
      </c>
      <c r="H107" s="70"/>
      <c r="I107" s="168"/>
      <c r="J107" s="75"/>
      <c r="K107" s="16">
        <f>июл.23!K107+авг.23!H107-авг.23!G107</f>
        <v>-23917.379999999997</v>
      </c>
      <c r="L107" s="11"/>
    </row>
    <row r="108" spans="1:12">
      <c r="A108" s="138"/>
      <c r="B108" s="119">
        <v>103</v>
      </c>
      <c r="C108" s="69">
        <v>29781</v>
      </c>
      <c r="D108" s="69">
        <v>30880</v>
      </c>
      <c r="E108" s="70">
        <f t="shared" si="2"/>
        <v>1099</v>
      </c>
      <c r="F108" s="112">
        <v>4.71</v>
      </c>
      <c r="G108" s="16">
        <f t="shared" si="3"/>
        <v>5176.29</v>
      </c>
      <c r="H108" s="70">
        <v>4017.63</v>
      </c>
      <c r="I108" s="168">
        <v>106587</v>
      </c>
      <c r="J108" s="75">
        <v>45154</v>
      </c>
      <c r="K108" s="16">
        <f>июл.23!K108+авг.23!H108-авг.23!G108</f>
        <v>7691.4699999999984</v>
      </c>
      <c r="L108" s="11"/>
    </row>
    <row r="109" spans="1:12">
      <c r="A109" s="138"/>
      <c r="B109" s="119">
        <v>104</v>
      </c>
      <c r="C109" s="69"/>
      <c r="D109" s="69"/>
      <c r="E109" s="70">
        <f t="shared" si="2"/>
        <v>0</v>
      </c>
      <c r="F109" s="70">
        <v>6.73</v>
      </c>
      <c r="G109" s="16">
        <f t="shared" si="3"/>
        <v>0</v>
      </c>
      <c r="H109" s="70"/>
      <c r="I109" s="168"/>
      <c r="J109" s="75"/>
      <c r="K109" s="16">
        <f>июл.23!K109+авг.23!H109-авг.23!G109</f>
        <v>0</v>
      </c>
      <c r="L109" s="11"/>
    </row>
    <row r="110" spans="1:12">
      <c r="A110" s="138"/>
      <c r="B110" s="119">
        <v>105</v>
      </c>
      <c r="C110" s="69">
        <v>573</v>
      </c>
      <c r="D110" s="69">
        <v>576</v>
      </c>
      <c r="E110" s="70">
        <f t="shared" si="2"/>
        <v>3</v>
      </c>
      <c r="F110" s="70">
        <v>6.73</v>
      </c>
      <c r="G110" s="16">
        <f t="shared" si="3"/>
        <v>20.190000000000001</v>
      </c>
      <c r="H110" s="70"/>
      <c r="I110" s="168"/>
      <c r="J110" s="75"/>
      <c r="K110" s="16">
        <f>июл.23!K110+авг.23!H110-авг.23!G110</f>
        <v>-316.31</v>
      </c>
      <c r="L110" s="11"/>
    </row>
    <row r="111" spans="1:12">
      <c r="A111" s="138"/>
      <c r="B111" s="119">
        <v>106</v>
      </c>
      <c r="C111" s="69"/>
      <c r="D111" s="69"/>
      <c r="E111" s="70">
        <f t="shared" si="2"/>
        <v>0</v>
      </c>
      <c r="F111" s="70">
        <v>6.73</v>
      </c>
      <c r="G111" s="16">
        <f t="shared" si="3"/>
        <v>0</v>
      </c>
      <c r="H111" s="70"/>
      <c r="I111" s="168"/>
      <c r="J111" s="75"/>
      <c r="K111" s="16">
        <f>июл.23!K111+авг.23!H111-авг.23!G111</f>
        <v>0</v>
      </c>
      <c r="L111" s="11"/>
    </row>
    <row r="112" spans="1:12">
      <c r="A112" s="138"/>
      <c r="B112" s="119">
        <v>107</v>
      </c>
      <c r="C112" s="69"/>
      <c r="D112" s="69"/>
      <c r="E112" s="70">
        <f t="shared" si="2"/>
        <v>0</v>
      </c>
      <c r="F112" s="70">
        <v>6.73</v>
      </c>
      <c r="G112" s="16">
        <f t="shared" si="3"/>
        <v>0</v>
      </c>
      <c r="H112" s="70"/>
      <c r="I112" s="168"/>
      <c r="J112" s="75"/>
      <c r="K112" s="16">
        <f>июл.23!K112+авг.23!H112-авг.23!G112</f>
        <v>0</v>
      </c>
      <c r="L112" s="11"/>
    </row>
    <row r="113" spans="1:12">
      <c r="A113" s="138"/>
      <c r="B113" s="119">
        <v>108</v>
      </c>
      <c r="C113" s="69"/>
      <c r="D113" s="69"/>
      <c r="E113" s="70">
        <f t="shared" si="2"/>
        <v>0</v>
      </c>
      <c r="F113" s="70">
        <v>6.73</v>
      </c>
      <c r="G113" s="16">
        <f t="shared" si="3"/>
        <v>0</v>
      </c>
      <c r="H113" s="70"/>
      <c r="I113" s="168"/>
      <c r="J113" s="75"/>
      <c r="K113" s="16">
        <f>июл.23!K113+авг.23!H113-авг.23!G113</f>
        <v>0</v>
      </c>
      <c r="L113" s="11"/>
    </row>
    <row r="114" spans="1:12">
      <c r="A114" s="138"/>
      <c r="B114" s="119">
        <v>109</v>
      </c>
      <c r="C114" s="69"/>
      <c r="D114" s="69"/>
      <c r="E114" s="70">
        <f t="shared" si="2"/>
        <v>0</v>
      </c>
      <c r="F114" s="70">
        <v>6.73</v>
      </c>
      <c r="G114" s="16">
        <f t="shared" si="3"/>
        <v>0</v>
      </c>
      <c r="H114" s="70"/>
      <c r="I114" s="168"/>
      <c r="J114" s="75"/>
      <c r="K114" s="16">
        <f>июл.23!K114+авг.23!H114-авг.23!G114</f>
        <v>0</v>
      </c>
      <c r="L114" s="11"/>
    </row>
    <row r="115" spans="1:12">
      <c r="A115" s="140"/>
      <c r="B115" s="119">
        <v>110</v>
      </c>
      <c r="C115" s="69">
        <v>6903</v>
      </c>
      <c r="D115" s="69">
        <v>6985</v>
      </c>
      <c r="E115" s="70">
        <f t="shared" si="2"/>
        <v>82</v>
      </c>
      <c r="F115" s="70">
        <v>6.73</v>
      </c>
      <c r="G115" s="16">
        <f t="shared" si="3"/>
        <v>551.86</v>
      </c>
      <c r="H115" s="70"/>
      <c r="I115" s="168"/>
      <c r="J115" s="75"/>
      <c r="K115" s="16">
        <f>июл.23!K115+авг.23!H115-авг.23!G115</f>
        <v>275.14</v>
      </c>
      <c r="L115" s="11"/>
    </row>
    <row r="116" spans="1:12">
      <c r="A116" s="138"/>
      <c r="B116" s="119">
        <v>111</v>
      </c>
      <c r="C116" s="69">
        <v>18320</v>
      </c>
      <c r="D116" s="69">
        <v>18357</v>
      </c>
      <c r="E116" s="70">
        <f t="shared" si="2"/>
        <v>37</v>
      </c>
      <c r="F116" s="70">
        <v>6.73</v>
      </c>
      <c r="G116" s="16">
        <f t="shared" si="3"/>
        <v>249.01000000000002</v>
      </c>
      <c r="H116" s="70"/>
      <c r="I116" s="168"/>
      <c r="J116" s="75"/>
      <c r="K116" s="16">
        <f>июл.23!K116+авг.23!H116-авг.23!G116</f>
        <v>-1958.43</v>
      </c>
      <c r="L116" s="11"/>
    </row>
    <row r="117" spans="1:12">
      <c r="A117" s="138"/>
      <c r="B117" s="119">
        <v>112</v>
      </c>
      <c r="C117" s="69">
        <v>6655</v>
      </c>
      <c r="D117" s="69">
        <v>6655</v>
      </c>
      <c r="E117" s="70">
        <f t="shared" si="2"/>
        <v>0</v>
      </c>
      <c r="F117" s="70">
        <v>6.73</v>
      </c>
      <c r="G117" s="16">
        <f t="shared" si="3"/>
        <v>0</v>
      </c>
      <c r="H117" s="70"/>
      <c r="I117" s="168"/>
      <c r="J117" s="75"/>
      <c r="K117" s="16">
        <f>июл.23!K117+авг.23!H117-авг.23!G117</f>
        <v>0</v>
      </c>
      <c r="L117" s="11"/>
    </row>
    <row r="118" spans="1:12">
      <c r="A118" s="138"/>
      <c r="B118" s="119">
        <v>113</v>
      </c>
      <c r="C118" s="69">
        <v>1729</v>
      </c>
      <c r="D118" s="69">
        <v>1762</v>
      </c>
      <c r="E118" s="70">
        <f t="shared" si="2"/>
        <v>33</v>
      </c>
      <c r="F118" s="70">
        <v>6.73</v>
      </c>
      <c r="G118" s="16">
        <f t="shared" si="3"/>
        <v>222.09</v>
      </c>
      <c r="H118" s="70"/>
      <c r="I118" s="168"/>
      <c r="J118" s="75"/>
      <c r="K118" s="16">
        <f>июл.23!K118+авг.23!H118-авг.23!G118</f>
        <v>-1669.04</v>
      </c>
      <c r="L118" s="11"/>
    </row>
    <row r="119" spans="1:12">
      <c r="A119" s="138"/>
      <c r="B119" s="119">
        <v>114</v>
      </c>
      <c r="C119" s="69"/>
      <c r="D119" s="69"/>
      <c r="E119" s="70">
        <f t="shared" si="2"/>
        <v>0</v>
      </c>
      <c r="F119" s="70">
        <v>6.73</v>
      </c>
      <c r="G119" s="16">
        <f t="shared" si="3"/>
        <v>0</v>
      </c>
      <c r="H119" s="70"/>
      <c r="I119" s="168"/>
      <c r="J119" s="75"/>
      <c r="K119" s="16">
        <f>июл.23!K119+авг.23!H119-авг.23!G119</f>
        <v>0</v>
      </c>
      <c r="L119" s="11"/>
    </row>
    <row r="120" spans="1:12">
      <c r="A120" s="22"/>
      <c r="B120" s="119">
        <v>116</v>
      </c>
      <c r="C120" s="69">
        <v>119418</v>
      </c>
      <c r="D120" s="69">
        <v>119516</v>
      </c>
      <c r="E120" s="70">
        <f t="shared" si="2"/>
        <v>98</v>
      </c>
      <c r="F120" s="112">
        <v>4.71</v>
      </c>
      <c r="G120" s="16">
        <f t="shared" si="3"/>
        <v>461.58</v>
      </c>
      <c r="H120" s="70">
        <v>5000</v>
      </c>
      <c r="I120" s="168">
        <v>630575</v>
      </c>
      <c r="J120" s="75">
        <v>45167</v>
      </c>
      <c r="K120" s="16">
        <f>июл.23!K120+авг.23!H120-авг.23!G120</f>
        <v>19193.64</v>
      </c>
      <c r="L120" s="11"/>
    </row>
    <row r="121" spans="1:12">
      <c r="A121" s="138"/>
      <c r="B121" s="119">
        <v>117</v>
      </c>
      <c r="C121" s="69">
        <v>38071</v>
      </c>
      <c r="D121" s="69">
        <v>38262</v>
      </c>
      <c r="E121" s="70">
        <f t="shared" si="2"/>
        <v>191</v>
      </c>
      <c r="F121" s="70">
        <v>6.73</v>
      </c>
      <c r="G121" s="16">
        <f t="shared" si="3"/>
        <v>1285.43</v>
      </c>
      <c r="H121" s="70"/>
      <c r="I121" s="168"/>
      <c r="J121" s="75"/>
      <c r="K121" s="16">
        <f>июл.23!K121+авг.23!H121-авг.23!G121</f>
        <v>50053.87</v>
      </c>
      <c r="L121" s="11"/>
    </row>
    <row r="122" spans="1:12">
      <c r="A122" s="138"/>
      <c r="B122" s="119">
        <v>118</v>
      </c>
      <c r="C122" s="69">
        <v>25112</v>
      </c>
      <c r="D122" s="69">
        <v>25413</v>
      </c>
      <c r="E122" s="70">
        <f t="shared" si="2"/>
        <v>301</v>
      </c>
      <c r="F122" s="70">
        <v>6.73</v>
      </c>
      <c r="G122" s="16">
        <f t="shared" si="3"/>
        <v>2025.73</v>
      </c>
      <c r="H122" s="70"/>
      <c r="I122" s="168"/>
      <c r="J122" s="75"/>
      <c r="K122" s="16">
        <f>июл.23!K122+авг.23!H122-авг.23!G122</f>
        <v>-18152.370000000003</v>
      </c>
      <c r="L122" s="11"/>
    </row>
    <row r="123" spans="1:12">
      <c r="A123" s="138"/>
      <c r="B123" s="119">
        <v>120</v>
      </c>
      <c r="C123" s="69">
        <v>1536</v>
      </c>
      <c r="D123" s="69">
        <v>1625</v>
      </c>
      <c r="E123" s="70">
        <f t="shared" si="2"/>
        <v>89</v>
      </c>
      <c r="F123" s="70">
        <v>6.73</v>
      </c>
      <c r="G123" s="16">
        <f t="shared" si="3"/>
        <v>598.97</v>
      </c>
      <c r="H123" s="70"/>
      <c r="I123" s="168"/>
      <c r="J123" s="75"/>
      <c r="K123" s="16">
        <f>июл.23!K123+авг.23!H123-авг.23!G123</f>
        <v>-6023.35</v>
      </c>
      <c r="L123" s="11"/>
    </row>
    <row r="124" spans="1:12">
      <c r="A124" s="138"/>
      <c r="B124" s="119">
        <v>121</v>
      </c>
      <c r="C124" s="69"/>
      <c r="D124" s="69"/>
      <c r="E124" s="70">
        <f t="shared" si="2"/>
        <v>0</v>
      </c>
      <c r="F124" s="70">
        <v>6.73</v>
      </c>
      <c r="G124" s="16">
        <f t="shared" si="3"/>
        <v>0</v>
      </c>
      <c r="H124" s="70"/>
      <c r="I124" s="168"/>
      <c r="J124" s="75"/>
      <c r="K124" s="16">
        <f>июл.23!K124+авг.23!H124-авг.23!G124</f>
        <v>0</v>
      </c>
      <c r="L124" s="11"/>
    </row>
    <row r="125" spans="1:12">
      <c r="A125" s="138"/>
      <c r="B125" s="119">
        <v>122</v>
      </c>
      <c r="C125" s="69">
        <v>1564</v>
      </c>
      <c r="D125" s="69">
        <v>2158</v>
      </c>
      <c r="E125" s="70">
        <f t="shared" si="2"/>
        <v>594</v>
      </c>
      <c r="F125" s="70">
        <v>6.73</v>
      </c>
      <c r="G125" s="16">
        <f t="shared" si="3"/>
        <v>3997.6200000000003</v>
      </c>
      <c r="H125" s="70">
        <v>20000</v>
      </c>
      <c r="I125" s="168">
        <v>857879</v>
      </c>
      <c r="J125" s="75">
        <v>45160</v>
      </c>
      <c r="K125" s="16">
        <f>июл.23!K125+авг.23!H125-авг.23!G125</f>
        <v>5483.3899999999994</v>
      </c>
      <c r="L125" s="11"/>
    </row>
    <row r="126" spans="1:12">
      <c r="A126" s="138"/>
      <c r="B126" s="119">
        <v>123</v>
      </c>
      <c r="C126" s="69"/>
      <c r="D126" s="69"/>
      <c r="E126" s="70">
        <f t="shared" si="2"/>
        <v>0</v>
      </c>
      <c r="F126" s="70">
        <v>6.73</v>
      </c>
      <c r="G126" s="16">
        <f t="shared" si="3"/>
        <v>0</v>
      </c>
      <c r="H126" s="70"/>
      <c r="I126" s="168"/>
      <c r="J126" s="75"/>
      <c r="K126" s="16">
        <f>июл.23!K126+авг.23!H126-авг.23!G126</f>
        <v>0</v>
      </c>
      <c r="L126" s="11"/>
    </row>
    <row r="127" spans="1:12">
      <c r="A127" s="138"/>
      <c r="B127" s="119">
        <v>124</v>
      </c>
      <c r="C127" s="69">
        <v>1</v>
      </c>
      <c r="D127" s="69">
        <v>5</v>
      </c>
      <c r="E127" s="70">
        <f t="shared" si="2"/>
        <v>4</v>
      </c>
      <c r="F127" s="70">
        <v>6.73</v>
      </c>
      <c r="G127" s="16">
        <f t="shared" si="3"/>
        <v>26.92</v>
      </c>
      <c r="H127" s="70"/>
      <c r="I127" s="168"/>
      <c r="J127" s="75"/>
      <c r="K127" s="16">
        <f>июл.23!K127+авг.23!H127-авг.23!G127</f>
        <v>-26.92</v>
      </c>
      <c r="L127" s="11"/>
    </row>
    <row r="128" spans="1:12">
      <c r="A128" s="25"/>
      <c r="B128" s="119">
        <v>125</v>
      </c>
      <c r="C128" s="69">
        <v>984</v>
      </c>
      <c r="D128" s="69">
        <v>1007</v>
      </c>
      <c r="E128" s="70">
        <f t="shared" si="2"/>
        <v>23</v>
      </c>
      <c r="F128" s="70">
        <v>6.73</v>
      </c>
      <c r="G128" s="16">
        <f t="shared" si="3"/>
        <v>154.79000000000002</v>
      </c>
      <c r="H128" s="70"/>
      <c r="I128" s="168"/>
      <c r="J128" s="75"/>
      <c r="K128" s="16">
        <f>июл.23!K128+авг.23!H128-авг.23!G128</f>
        <v>-317.31000000000006</v>
      </c>
      <c r="L128" s="11"/>
    </row>
    <row r="129" spans="1:12">
      <c r="A129" s="138"/>
      <c r="B129" s="119">
        <v>126</v>
      </c>
      <c r="C129" s="69"/>
      <c r="D129" s="69"/>
      <c r="E129" s="70">
        <f t="shared" si="2"/>
        <v>0</v>
      </c>
      <c r="F129" s="70">
        <v>6.73</v>
      </c>
      <c r="G129" s="16">
        <f t="shared" si="3"/>
        <v>0</v>
      </c>
      <c r="H129" s="70"/>
      <c r="I129" s="168"/>
      <c r="J129" s="75"/>
      <c r="K129" s="16">
        <f>июл.23!K129+авг.23!H129-авг.23!G129</f>
        <v>0</v>
      </c>
      <c r="L129" s="11"/>
    </row>
    <row r="130" spans="1:12">
      <c r="A130" s="138"/>
      <c r="B130" s="119" t="s">
        <v>30</v>
      </c>
      <c r="C130" s="69">
        <v>17494</v>
      </c>
      <c r="D130" s="69">
        <v>17758</v>
      </c>
      <c r="E130" s="70">
        <f t="shared" si="2"/>
        <v>264</v>
      </c>
      <c r="F130" s="112">
        <v>4.71</v>
      </c>
      <c r="G130" s="16">
        <f t="shared" si="3"/>
        <v>1243.44</v>
      </c>
      <c r="H130" s="70"/>
      <c r="I130" s="168"/>
      <c r="J130" s="75"/>
      <c r="K130" s="16">
        <f>июл.23!K130+авг.23!H130-авг.23!G130</f>
        <v>2425.8900000000008</v>
      </c>
      <c r="L130" s="11"/>
    </row>
    <row r="131" spans="1:12">
      <c r="A131" s="138"/>
      <c r="B131" s="119" t="s">
        <v>23</v>
      </c>
      <c r="C131" s="69">
        <v>8348</v>
      </c>
      <c r="D131" s="69">
        <v>8484</v>
      </c>
      <c r="E131" s="70">
        <f t="shared" si="2"/>
        <v>136</v>
      </c>
      <c r="F131" s="112">
        <v>4.71</v>
      </c>
      <c r="G131" s="16">
        <f t="shared" si="3"/>
        <v>640.55999999999995</v>
      </c>
      <c r="H131" s="70">
        <v>1000</v>
      </c>
      <c r="I131" s="168">
        <v>147656</v>
      </c>
      <c r="J131" s="75">
        <v>45167</v>
      </c>
      <c r="K131" s="16">
        <f>июл.23!K131+авг.23!H131-авг.23!G131</f>
        <v>3093.23</v>
      </c>
      <c r="L131" s="11"/>
    </row>
    <row r="132" spans="1:12">
      <c r="A132" s="138"/>
      <c r="B132" s="119">
        <v>129</v>
      </c>
      <c r="C132" s="69">
        <v>6099</v>
      </c>
      <c r="D132" s="69">
        <v>6195</v>
      </c>
      <c r="E132" s="70">
        <f t="shared" si="2"/>
        <v>96</v>
      </c>
      <c r="F132" s="70">
        <v>6.73</v>
      </c>
      <c r="G132" s="16">
        <f t="shared" si="3"/>
        <v>646.08000000000004</v>
      </c>
      <c r="H132" s="70"/>
      <c r="I132" s="168"/>
      <c r="J132" s="75"/>
      <c r="K132" s="16">
        <f>июл.23!K132+авг.23!H132-авг.23!G132</f>
        <v>2399.4499999999998</v>
      </c>
      <c r="L132" s="11"/>
    </row>
    <row r="133" spans="1:12">
      <c r="A133" s="138"/>
      <c r="B133" s="119">
        <v>130</v>
      </c>
      <c r="C133" s="69"/>
      <c r="D133" s="69"/>
      <c r="E133" s="70">
        <f t="shared" si="2"/>
        <v>0</v>
      </c>
      <c r="F133" s="70">
        <v>6.73</v>
      </c>
      <c r="G133" s="16">
        <f t="shared" si="3"/>
        <v>0</v>
      </c>
      <c r="H133" s="70"/>
      <c r="I133" s="168"/>
      <c r="J133" s="75"/>
      <c r="K133" s="16">
        <f>июл.23!K133+авг.23!H133-авг.23!G133</f>
        <v>0</v>
      </c>
      <c r="L133" s="11"/>
    </row>
    <row r="134" spans="1:12">
      <c r="A134" s="138"/>
      <c r="B134" s="119">
        <v>131</v>
      </c>
      <c r="C134" s="69"/>
      <c r="D134" s="69"/>
      <c r="E134" s="70">
        <f t="shared" si="2"/>
        <v>0</v>
      </c>
      <c r="F134" s="70">
        <v>6.73</v>
      </c>
      <c r="G134" s="16">
        <f t="shared" si="3"/>
        <v>0</v>
      </c>
      <c r="H134" s="70"/>
      <c r="I134" s="168"/>
      <c r="J134" s="75"/>
      <c r="K134" s="16">
        <f>июл.23!K134+авг.23!H134-авг.23!G134</f>
        <v>0</v>
      </c>
      <c r="L134" s="11"/>
    </row>
    <row r="135" spans="1:12">
      <c r="A135" s="138"/>
      <c r="B135" s="119">
        <v>132</v>
      </c>
      <c r="C135" s="69"/>
      <c r="D135" s="69"/>
      <c r="E135" s="70">
        <f t="shared" si="2"/>
        <v>0</v>
      </c>
      <c r="F135" s="70">
        <v>6.73</v>
      </c>
      <c r="G135" s="16">
        <f t="shared" si="3"/>
        <v>0</v>
      </c>
      <c r="H135" s="70"/>
      <c r="I135" s="168"/>
      <c r="J135" s="75"/>
      <c r="K135" s="16">
        <f>июл.23!K135+авг.23!H135-авг.23!G135</f>
        <v>0</v>
      </c>
      <c r="L135" s="11"/>
    </row>
    <row r="136" spans="1:12">
      <c r="A136" s="138"/>
      <c r="B136" s="119">
        <v>133</v>
      </c>
      <c r="C136" s="69"/>
      <c r="D136" s="69"/>
      <c r="E136" s="70">
        <f t="shared" si="2"/>
        <v>0</v>
      </c>
      <c r="F136" s="70">
        <v>6.73</v>
      </c>
      <c r="G136" s="16">
        <f t="shared" si="3"/>
        <v>0</v>
      </c>
      <c r="H136" s="70"/>
      <c r="I136" s="168"/>
      <c r="J136" s="75"/>
      <c r="K136" s="16">
        <f>июл.23!K136+авг.23!H136-авг.23!G136</f>
        <v>0</v>
      </c>
      <c r="L136" s="11"/>
    </row>
    <row r="137" spans="1:12">
      <c r="A137" s="138"/>
      <c r="B137" s="119">
        <v>134</v>
      </c>
      <c r="C137" s="69"/>
      <c r="D137" s="69"/>
      <c r="E137" s="70">
        <f t="shared" si="2"/>
        <v>0</v>
      </c>
      <c r="F137" s="70">
        <v>6.73</v>
      </c>
      <c r="G137" s="16">
        <f t="shared" si="3"/>
        <v>0</v>
      </c>
      <c r="H137" s="70"/>
      <c r="I137" s="168"/>
      <c r="J137" s="75"/>
      <c r="K137" s="16">
        <f>июл.23!K137+авг.23!H137-авг.23!G137</f>
        <v>0</v>
      </c>
      <c r="L137" s="11"/>
    </row>
    <row r="138" spans="1:12">
      <c r="A138" s="138"/>
      <c r="B138" s="130">
        <v>135</v>
      </c>
      <c r="C138" s="69">
        <v>43445</v>
      </c>
      <c r="D138" s="69">
        <v>43941</v>
      </c>
      <c r="E138" s="70">
        <f t="shared" si="2"/>
        <v>496</v>
      </c>
      <c r="F138" s="112">
        <v>4.71</v>
      </c>
      <c r="G138" s="69">
        <f t="shared" si="3"/>
        <v>2336.16</v>
      </c>
      <c r="H138" s="70"/>
      <c r="I138" s="168"/>
      <c r="J138" s="75"/>
      <c r="K138" s="16">
        <f>июл.23!K138+авг.23!H138-авг.23!G138</f>
        <v>5713.2200000000021</v>
      </c>
      <c r="L138" s="11"/>
    </row>
    <row r="139" spans="1:12">
      <c r="A139" s="138"/>
      <c r="B139" s="119">
        <v>136</v>
      </c>
      <c r="C139" s="69"/>
      <c r="D139" s="69"/>
      <c r="E139" s="70">
        <f t="shared" ref="E139:E202" si="4">D139-C139</f>
        <v>0</v>
      </c>
      <c r="F139" s="70">
        <v>6.73</v>
      </c>
      <c r="G139" s="16">
        <f t="shared" ref="G139:G202" si="5">F139*E139</f>
        <v>0</v>
      </c>
      <c r="H139" s="70"/>
      <c r="I139" s="168"/>
      <c r="J139" s="75"/>
      <c r="K139" s="16">
        <f>июл.23!K139+авг.23!H139-авг.23!G139</f>
        <v>0</v>
      </c>
      <c r="L139" s="11"/>
    </row>
    <row r="140" spans="1:12">
      <c r="A140" s="138"/>
      <c r="B140" s="119">
        <v>137</v>
      </c>
      <c r="C140" s="69">
        <v>1143</v>
      </c>
      <c r="D140" s="69">
        <v>1155</v>
      </c>
      <c r="E140" s="70">
        <f t="shared" si="4"/>
        <v>12</v>
      </c>
      <c r="F140" s="70">
        <v>6.73</v>
      </c>
      <c r="G140" s="16">
        <f t="shared" si="5"/>
        <v>80.760000000000005</v>
      </c>
      <c r="H140" s="70">
        <v>300</v>
      </c>
      <c r="I140" s="168">
        <v>173885</v>
      </c>
      <c r="J140" s="75">
        <v>45151</v>
      </c>
      <c r="K140" s="16">
        <f>июл.23!K140+авг.23!H140-авг.23!G140</f>
        <v>122.24999999999987</v>
      </c>
      <c r="L140" s="11"/>
    </row>
    <row r="141" spans="1:12">
      <c r="A141" s="22"/>
      <c r="B141" s="130">
        <v>138</v>
      </c>
      <c r="C141" s="69">
        <v>48111</v>
      </c>
      <c r="D141" s="69">
        <v>48235</v>
      </c>
      <c r="E141" s="70">
        <f t="shared" si="4"/>
        <v>124</v>
      </c>
      <c r="F141" s="112">
        <v>4.71</v>
      </c>
      <c r="G141" s="16">
        <f t="shared" si="5"/>
        <v>584.04</v>
      </c>
      <c r="H141" s="70">
        <v>3000</v>
      </c>
      <c r="I141" s="168">
        <v>76589</v>
      </c>
      <c r="J141" s="75">
        <v>45166</v>
      </c>
      <c r="K141" s="16">
        <f>июл.23!K141+авг.23!H141-авг.23!G141</f>
        <v>16220.690000000002</v>
      </c>
      <c r="L141" s="11"/>
    </row>
    <row r="142" spans="1:12">
      <c r="A142" s="22"/>
      <c r="B142" s="119">
        <v>139</v>
      </c>
      <c r="C142" s="69"/>
      <c r="D142" s="69"/>
      <c r="E142" s="70">
        <f t="shared" si="4"/>
        <v>0</v>
      </c>
      <c r="F142" s="70">
        <v>6.73</v>
      </c>
      <c r="G142" s="16">
        <f t="shared" si="5"/>
        <v>0</v>
      </c>
      <c r="H142" s="70"/>
      <c r="I142" s="168"/>
      <c r="J142" s="75"/>
      <c r="K142" s="16">
        <f>июл.23!K142+авг.23!H142-авг.23!G142</f>
        <v>0</v>
      </c>
      <c r="L142" s="11"/>
    </row>
    <row r="143" spans="1:12">
      <c r="A143" s="138"/>
      <c r="B143" s="119">
        <v>140</v>
      </c>
      <c r="C143" s="69">
        <v>4533</v>
      </c>
      <c r="D143" s="69">
        <v>4611</v>
      </c>
      <c r="E143" s="70">
        <f t="shared" si="4"/>
        <v>78</v>
      </c>
      <c r="F143" s="112">
        <v>4.71</v>
      </c>
      <c r="G143" s="16">
        <f t="shared" si="5"/>
        <v>367.38</v>
      </c>
      <c r="H143" s="70"/>
      <c r="I143" s="168"/>
      <c r="J143" s="75"/>
      <c r="K143" s="16">
        <f>июл.23!K143+авг.23!H143-авг.23!G143</f>
        <v>-1158.6599999999999</v>
      </c>
      <c r="L143" s="11"/>
    </row>
    <row r="144" spans="1:12">
      <c r="A144" s="138"/>
      <c r="B144" s="119">
        <v>141</v>
      </c>
      <c r="C144" s="69">
        <v>140</v>
      </c>
      <c r="D144" s="69">
        <v>140</v>
      </c>
      <c r="E144" s="70">
        <f t="shared" si="4"/>
        <v>0</v>
      </c>
      <c r="F144" s="70">
        <v>6.73</v>
      </c>
      <c r="G144" s="16">
        <f t="shared" si="5"/>
        <v>0</v>
      </c>
      <c r="H144" s="70"/>
      <c r="I144" s="168"/>
      <c r="J144" s="75"/>
      <c r="K144" s="16">
        <f>июл.23!K144+авг.23!H144-авг.23!G144</f>
        <v>-935.47</v>
      </c>
      <c r="L144" s="11"/>
    </row>
    <row r="145" spans="1:12">
      <c r="A145" s="138"/>
      <c r="B145" s="119">
        <v>142</v>
      </c>
      <c r="C145" s="69"/>
      <c r="D145" s="69"/>
      <c r="E145" s="70">
        <f t="shared" si="4"/>
        <v>0</v>
      </c>
      <c r="F145" s="70">
        <v>6.73</v>
      </c>
      <c r="G145" s="16">
        <f t="shared" si="5"/>
        <v>0</v>
      </c>
      <c r="H145" s="70"/>
      <c r="I145" s="168"/>
      <c r="J145" s="75"/>
      <c r="K145" s="16">
        <f>июл.23!K145+авг.23!H145-авг.23!G145</f>
        <v>0</v>
      </c>
      <c r="L145" s="11"/>
    </row>
    <row r="146" spans="1:12">
      <c r="A146" s="138"/>
      <c r="B146" s="119">
        <v>143</v>
      </c>
      <c r="C146" s="69">
        <v>6233</v>
      </c>
      <c r="D146" s="69">
        <v>6301</v>
      </c>
      <c r="E146" s="70">
        <f t="shared" si="4"/>
        <v>68</v>
      </c>
      <c r="F146" s="112">
        <v>4.71</v>
      </c>
      <c r="G146" s="16">
        <f t="shared" si="5"/>
        <v>320.27999999999997</v>
      </c>
      <c r="H146" s="70">
        <v>2000</v>
      </c>
      <c r="I146" s="168">
        <v>827732</v>
      </c>
      <c r="J146" s="75">
        <v>45153</v>
      </c>
      <c r="K146" s="16">
        <f>июл.23!K146+авг.23!H146-авг.23!G146</f>
        <v>-1362.9399999999998</v>
      </c>
      <c r="L146" s="11"/>
    </row>
    <row r="147" spans="1:12">
      <c r="A147" s="138"/>
      <c r="B147" s="119">
        <v>144</v>
      </c>
      <c r="C147" s="69">
        <v>3798</v>
      </c>
      <c r="D147" s="69">
        <v>3900</v>
      </c>
      <c r="E147" s="70">
        <f t="shared" si="4"/>
        <v>102</v>
      </c>
      <c r="F147" s="70">
        <v>6.73</v>
      </c>
      <c r="G147" s="16">
        <f t="shared" si="5"/>
        <v>686.46</v>
      </c>
      <c r="H147" s="70"/>
      <c r="I147" s="168"/>
      <c r="J147" s="75"/>
      <c r="K147" s="16">
        <f>июл.23!K147+авг.23!H147-авг.23!G147</f>
        <v>-4589.8600000000006</v>
      </c>
      <c r="L147" s="11"/>
    </row>
    <row r="148" spans="1:12">
      <c r="A148" s="138"/>
      <c r="B148" s="119">
        <v>145</v>
      </c>
      <c r="C148" s="69"/>
      <c r="D148" s="69"/>
      <c r="E148" s="70">
        <f t="shared" si="4"/>
        <v>0</v>
      </c>
      <c r="F148" s="70">
        <v>6.73</v>
      </c>
      <c r="G148" s="16">
        <f t="shared" si="5"/>
        <v>0</v>
      </c>
      <c r="H148" s="70"/>
      <c r="I148" s="168"/>
      <c r="J148" s="75"/>
      <c r="K148" s="16">
        <f>июл.23!K148+авг.23!H148-авг.23!G148</f>
        <v>0</v>
      </c>
      <c r="L148" s="11"/>
    </row>
    <row r="149" spans="1:12">
      <c r="A149" s="138"/>
      <c r="B149" s="119">
        <v>146</v>
      </c>
      <c r="C149" s="69"/>
      <c r="D149" s="69"/>
      <c r="E149" s="70">
        <f t="shared" si="4"/>
        <v>0</v>
      </c>
      <c r="F149" s="70">
        <v>6.73</v>
      </c>
      <c r="G149" s="16">
        <f t="shared" si="5"/>
        <v>0</v>
      </c>
      <c r="H149" s="70"/>
      <c r="I149" s="168"/>
      <c r="J149" s="75"/>
      <c r="K149" s="16">
        <f>июл.23!K149+авг.23!H149-авг.23!G149</f>
        <v>0</v>
      </c>
      <c r="L149" s="11"/>
    </row>
    <row r="150" spans="1:12">
      <c r="A150" s="138"/>
      <c r="B150" s="119">
        <v>147</v>
      </c>
      <c r="C150" s="69">
        <v>287</v>
      </c>
      <c r="D150" s="69">
        <v>287</v>
      </c>
      <c r="E150" s="70">
        <f t="shared" si="4"/>
        <v>0</v>
      </c>
      <c r="F150" s="70">
        <v>6.73</v>
      </c>
      <c r="G150" s="16">
        <f t="shared" si="5"/>
        <v>0</v>
      </c>
      <c r="H150" s="70"/>
      <c r="I150" s="168"/>
      <c r="J150" s="75"/>
      <c r="K150" s="16">
        <f>июл.23!K150+авг.23!H150-авг.23!G150</f>
        <v>0</v>
      </c>
      <c r="L150" s="11"/>
    </row>
    <row r="151" spans="1:12">
      <c r="A151" s="138"/>
      <c r="B151" s="147" t="s">
        <v>32</v>
      </c>
      <c r="C151" s="69">
        <v>22514</v>
      </c>
      <c r="D151" s="69">
        <v>22720</v>
      </c>
      <c r="E151" s="70">
        <f t="shared" si="4"/>
        <v>206</v>
      </c>
      <c r="F151" s="70">
        <v>6.73</v>
      </c>
      <c r="G151" s="16">
        <f t="shared" si="5"/>
        <v>1386.38</v>
      </c>
      <c r="H151" s="70"/>
      <c r="I151" s="168"/>
      <c r="J151" s="75"/>
      <c r="K151" s="16">
        <f>июл.23!K151+авг.23!H151-авг.23!G151</f>
        <v>10994.46</v>
      </c>
      <c r="L151" s="11"/>
    </row>
    <row r="152" spans="1:12">
      <c r="A152" s="138"/>
      <c r="B152" s="119">
        <v>149</v>
      </c>
      <c r="C152" s="69">
        <v>360</v>
      </c>
      <c r="D152" s="69">
        <v>360</v>
      </c>
      <c r="E152" s="70">
        <f t="shared" si="4"/>
        <v>0</v>
      </c>
      <c r="F152" s="70">
        <v>6.73</v>
      </c>
      <c r="G152" s="16">
        <f t="shared" si="5"/>
        <v>0</v>
      </c>
      <c r="H152" s="70"/>
      <c r="I152" s="168"/>
      <c r="J152" s="75"/>
      <c r="K152" s="16">
        <f>июл.23!K152+авг.23!H152-авг.23!G152</f>
        <v>0</v>
      </c>
      <c r="L152" s="11"/>
    </row>
    <row r="153" spans="1:12">
      <c r="A153" s="138"/>
      <c r="B153" s="119">
        <v>150</v>
      </c>
      <c r="C153" s="69">
        <v>10383</v>
      </c>
      <c r="D153" s="69">
        <v>10383</v>
      </c>
      <c r="E153" s="70">
        <f t="shared" si="4"/>
        <v>0</v>
      </c>
      <c r="F153" s="70">
        <v>6.73</v>
      </c>
      <c r="G153" s="16">
        <f t="shared" si="5"/>
        <v>0</v>
      </c>
      <c r="H153" s="70"/>
      <c r="I153" s="168"/>
      <c r="J153" s="75"/>
      <c r="K153" s="16">
        <f>июл.23!K153+авг.23!H153-авг.23!G153</f>
        <v>0</v>
      </c>
      <c r="L153" s="11"/>
    </row>
    <row r="154" spans="1:12">
      <c r="A154" s="26"/>
      <c r="B154" s="119">
        <v>151</v>
      </c>
      <c r="C154" s="69">
        <v>104</v>
      </c>
      <c r="D154" s="69">
        <v>155</v>
      </c>
      <c r="E154" s="70">
        <f t="shared" si="4"/>
        <v>51</v>
      </c>
      <c r="F154" s="70">
        <v>6.73</v>
      </c>
      <c r="G154" s="16">
        <f t="shared" si="5"/>
        <v>343.23</v>
      </c>
      <c r="H154" s="70"/>
      <c r="I154" s="168"/>
      <c r="J154" s="75"/>
      <c r="K154" s="16">
        <f>июл.23!K154+авг.23!H154-авг.23!G154</f>
        <v>-1009.5</v>
      </c>
      <c r="L154" s="11"/>
    </row>
    <row r="155" spans="1:12">
      <c r="A155" s="138"/>
      <c r="B155" s="119">
        <v>152</v>
      </c>
      <c r="C155" s="69">
        <v>1050</v>
      </c>
      <c r="D155" s="69">
        <v>1123</v>
      </c>
      <c r="E155" s="70">
        <f t="shared" si="4"/>
        <v>73</v>
      </c>
      <c r="F155" s="141">
        <v>4.71</v>
      </c>
      <c r="G155" s="16">
        <f t="shared" si="5"/>
        <v>343.83</v>
      </c>
      <c r="H155" s="70"/>
      <c r="I155" s="168"/>
      <c r="J155" s="75"/>
      <c r="K155" s="16">
        <f>июл.23!K155+авг.23!H155-авг.23!G155</f>
        <v>-4844.1100000000006</v>
      </c>
      <c r="L155" s="11"/>
    </row>
    <row r="156" spans="1:12">
      <c r="A156" s="138"/>
      <c r="B156" s="119">
        <v>153</v>
      </c>
      <c r="C156" s="69">
        <v>12620</v>
      </c>
      <c r="D156" s="69">
        <v>12790</v>
      </c>
      <c r="E156" s="70">
        <f t="shared" si="4"/>
        <v>170</v>
      </c>
      <c r="F156" s="141">
        <v>4.71</v>
      </c>
      <c r="G156" s="16">
        <f t="shared" si="5"/>
        <v>800.7</v>
      </c>
      <c r="H156" s="70"/>
      <c r="I156" s="168"/>
      <c r="J156" s="75"/>
      <c r="K156" s="16">
        <f>июл.23!K156+авг.23!H156-авг.23!G156</f>
        <v>18643.97</v>
      </c>
      <c r="L156" s="11"/>
    </row>
    <row r="157" spans="1:12">
      <c r="A157" s="138"/>
      <c r="B157" s="119">
        <v>154</v>
      </c>
      <c r="C157" s="69"/>
      <c r="D157" s="69"/>
      <c r="E157" s="70">
        <f t="shared" si="4"/>
        <v>0</v>
      </c>
      <c r="F157" s="70">
        <v>6.73</v>
      </c>
      <c r="G157" s="16">
        <f t="shared" si="5"/>
        <v>0</v>
      </c>
      <c r="H157" s="70"/>
      <c r="I157" s="168"/>
      <c r="J157" s="75"/>
      <c r="K157" s="16">
        <f>июл.23!K157+авг.23!H157-авг.23!G157</f>
        <v>0</v>
      </c>
      <c r="L157" s="11"/>
    </row>
    <row r="158" spans="1:12">
      <c r="A158" s="138"/>
      <c r="B158" s="119">
        <v>155</v>
      </c>
      <c r="C158" s="69">
        <v>1347</v>
      </c>
      <c r="D158" s="69">
        <v>1349</v>
      </c>
      <c r="E158" s="70">
        <f t="shared" si="4"/>
        <v>2</v>
      </c>
      <c r="F158" s="70">
        <v>6.73</v>
      </c>
      <c r="G158" s="16">
        <f t="shared" si="5"/>
        <v>13.46</v>
      </c>
      <c r="H158" s="70"/>
      <c r="I158" s="168"/>
      <c r="J158" s="75"/>
      <c r="K158" s="16">
        <f>июл.23!K158+авг.23!H158-авг.23!G158</f>
        <v>-47.110000000000007</v>
      </c>
      <c r="L158" s="11"/>
    </row>
    <row r="159" spans="1:12">
      <c r="A159" s="138"/>
      <c r="B159" s="119">
        <v>156</v>
      </c>
      <c r="C159" s="69">
        <v>25348</v>
      </c>
      <c r="D159" s="69">
        <v>25735</v>
      </c>
      <c r="E159" s="70">
        <f t="shared" si="4"/>
        <v>387</v>
      </c>
      <c r="F159" s="112">
        <v>4.71</v>
      </c>
      <c r="G159" s="16">
        <f t="shared" si="5"/>
        <v>1822.77</v>
      </c>
      <c r="H159" s="70"/>
      <c r="I159" s="168"/>
      <c r="J159" s="75"/>
      <c r="K159" s="16">
        <f>июл.23!K159+авг.23!H159-авг.23!G159</f>
        <v>9763.010000000002</v>
      </c>
      <c r="L159" s="11"/>
    </row>
    <row r="160" spans="1:12">
      <c r="A160" s="138"/>
      <c r="B160" s="119">
        <v>157</v>
      </c>
      <c r="C160" s="69">
        <v>7072</v>
      </c>
      <c r="D160" s="69">
        <v>7178</v>
      </c>
      <c r="E160" s="70">
        <f t="shared" si="4"/>
        <v>106</v>
      </c>
      <c r="F160" s="112">
        <v>4.71</v>
      </c>
      <c r="G160" s="16">
        <f t="shared" si="5"/>
        <v>499.26</v>
      </c>
      <c r="H160" s="70"/>
      <c r="I160" s="168"/>
      <c r="J160" s="75"/>
      <c r="K160" s="16">
        <f>июл.23!K160+авг.23!H160-авг.23!G160</f>
        <v>635.58000000000015</v>
      </c>
      <c r="L160" s="11"/>
    </row>
    <row r="161" spans="1:12">
      <c r="A161" s="138"/>
      <c r="B161" s="119">
        <v>158</v>
      </c>
      <c r="C161" s="69">
        <v>274</v>
      </c>
      <c r="D161" s="69">
        <v>274</v>
      </c>
      <c r="E161" s="70">
        <f t="shared" si="4"/>
        <v>0</v>
      </c>
      <c r="F161" s="70">
        <v>6.73</v>
      </c>
      <c r="G161" s="16">
        <f t="shared" si="5"/>
        <v>0</v>
      </c>
      <c r="H161" s="70"/>
      <c r="I161" s="168"/>
      <c r="J161" s="75"/>
      <c r="K161" s="16">
        <f>июл.23!K161+авг.23!H161-авг.23!G161</f>
        <v>-1534.44</v>
      </c>
      <c r="L161" s="11"/>
    </row>
    <row r="162" spans="1:12">
      <c r="A162" s="138"/>
      <c r="B162" s="119">
        <v>159</v>
      </c>
      <c r="C162" s="69">
        <v>630</v>
      </c>
      <c r="D162" s="69">
        <v>721</v>
      </c>
      <c r="E162" s="70">
        <f t="shared" si="4"/>
        <v>91</v>
      </c>
      <c r="F162" s="70">
        <v>6.73</v>
      </c>
      <c r="G162" s="16">
        <f t="shared" si="5"/>
        <v>612.43000000000006</v>
      </c>
      <c r="H162" s="70"/>
      <c r="I162" s="168"/>
      <c r="J162" s="75"/>
      <c r="K162" s="16">
        <f>июл.23!K162+авг.23!H162-авг.23!G162</f>
        <v>272.36999999999978</v>
      </c>
      <c r="L162" s="11"/>
    </row>
    <row r="163" spans="1:12">
      <c r="A163" s="138"/>
      <c r="B163" s="119">
        <v>160</v>
      </c>
      <c r="C163" s="69">
        <v>2890</v>
      </c>
      <c r="D163" s="69">
        <v>2890</v>
      </c>
      <c r="E163" s="70">
        <f t="shared" si="4"/>
        <v>0</v>
      </c>
      <c r="F163" s="70">
        <v>6.73</v>
      </c>
      <c r="G163" s="16">
        <f t="shared" si="5"/>
        <v>0</v>
      </c>
      <c r="H163" s="70"/>
      <c r="I163" s="168"/>
      <c r="J163" s="75"/>
      <c r="K163" s="16">
        <f>июл.23!K163+авг.23!H163-авг.23!G163</f>
        <v>647.27</v>
      </c>
      <c r="L163" s="11"/>
    </row>
    <row r="164" spans="1:12">
      <c r="A164" s="107"/>
      <c r="B164" s="119">
        <v>161</v>
      </c>
      <c r="C164" s="69"/>
      <c r="D164" s="69"/>
      <c r="E164" s="70">
        <f t="shared" si="4"/>
        <v>0</v>
      </c>
      <c r="F164" s="70">
        <v>6.73</v>
      </c>
      <c r="G164" s="16">
        <f t="shared" si="5"/>
        <v>0</v>
      </c>
      <c r="H164" s="70"/>
      <c r="I164" s="168"/>
      <c r="J164" s="75"/>
      <c r="K164" s="16">
        <f>июл.23!K164+авг.23!H164-авг.23!G164</f>
        <v>0</v>
      </c>
      <c r="L164" s="11"/>
    </row>
    <row r="165" spans="1:12">
      <c r="A165" s="138"/>
      <c r="B165" s="119">
        <v>162</v>
      </c>
      <c r="C165" s="69">
        <v>4046</v>
      </c>
      <c r="D165" s="69">
        <v>4165</v>
      </c>
      <c r="E165" s="70">
        <f t="shared" si="4"/>
        <v>119</v>
      </c>
      <c r="F165" s="70">
        <v>6.73</v>
      </c>
      <c r="G165" s="16">
        <f t="shared" si="5"/>
        <v>800.87</v>
      </c>
      <c r="H165" s="70"/>
      <c r="I165" s="168"/>
      <c r="J165" s="75"/>
      <c r="K165" s="16">
        <f>июл.23!K165+авг.23!H165-авг.23!G165</f>
        <v>-1415.9900000000002</v>
      </c>
      <c r="L165" s="11"/>
    </row>
    <row r="166" spans="1:12">
      <c r="A166" s="138"/>
      <c r="B166" s="148" t="s">
        <v>33</v>
      </c>
      <c r="C166" s="69">
        <v>41035</v>
      </c>
      <c r="D166" s="69">
        <v>41917</v>
      </c>
      <c r="E166" s="70">
        <f t="shared" si="4"/>
        <v>882</v>
      </c>
      <c r="F166" s="112">
        <v>4.71</v>
      </c>
      <c r="G166" s="16">
        <f t="shared" si="5"/>
        <v>4154.22</v>
      </c>
      <c r="H166" s="70">
        <v>55000</v>
      </c>
      <c r="I166" s="168">
        <v>828065</v>
      </c>
      <c r="J166" s="75">
        <v>45158</v>
      </c>
      <c r="K166" s="16">
        <f>июл.23!K166+авг.23!H166-авг.23!G166</f>
        <v>53829.139999999992</v>
      </c>
      <c r="L166" s="11"/>
    </row>
    <row r="167" spans="1:12">
      <c r="A167" s="138"/>
      <c r="B167" s="119">
        <v>164</v>
      </c>
      <c r="C167" s="69"/>
      <c r="D167" s="69"/>
      <c r="E167" s="70">
        <f t="shared" si="4"/>
        <v>0</v>
      </c>
      <c r="F167" s="70">
        <v>6.73</v>
      </c>
      <c r="G167" s="16">
        <f t="shared" si="5"/>
        <v>0</v>
      </c>
      <c r="H167" s="70"/>
      <c r="I167" s="168"/>
      <c r="J167" s="75"/>
      <c r="K167" s="16">
        <f>июл.23!K167+авг.23!H167-авг.23!G167</f>
        <v>0</v>
      </c>
      <c r="L167" s="11"/>
    </row>
    <row r="168" spans="1:12">
      <c r="A168" s="138"/>
      <c r="B168" s="119">
        <v>165</v>
      </c>
      <c r="C168" s="69">
        <v>30987</v>
      </c>
      <c r="D168" s="69">
        <v>32068</v>
      </c>
      <c r="E168" s="70">
        <f t="shared" si="4"/>
        <v>1081</v>
      </c>
      <c r="F168" s="70">
        <v>6.73</v>
      </c>
      <c r="G168" s="16">
        <f t="shared" si="5"/>
        <v>7275.13</v>
      </c>
      <c r="H168" s="70"/>
      <c r="I168" s="168"/>
      <c r="J168" s="75"/>
      <c r="K168" s="16">
        <f>июл.23!K168+авг.23!H168-авг.23!G168</f>
        <v>-34013.42</v>
      </c>
      <c r="L168" s="11"/>
    </row>
    <row r="169" spans="1:12">
      <c r="A169" s="138"/>
      <c r="B169" s="119">
        <v>166</v>
      </c>
      <c r="C169" s="69"/>
      <c r="D169" s="69"/>
      <c r="E169" s="70">
        <f t="shared" si="4"/>
        <v>0</v>
      </c>
      <c r="F169" s="70">
        <v>6.73</v>
      </c>
      <c r="G169" s="16">
        <f t="shared" si="5"/>
        <v>0</v>
      </c>
      <c r="H169" s="70"/>
      <c r="I169" s="168"/>
      <c r="J169" s="75"/>
      <c r="K169" s="16">
        <f>июл.23!K169+авг.23!H169-авг.23!G169</f>
        <v>0</v>
      </c>
      <c r="L169" s="11"/>
    </row>
    <row r="170" spans="1:12">
      <c r="A170" s="138"/>
      <c r="B170" s="119">
        <v>167</v>
      </c>
      <c r="C170" s="69"/>
      <c r="D170" s="69"/>
      <c r="E170" s="70">
        <f t="shared" si="4"/>
        <v>0</v>
      </c>
      <c r="F170" s="70">
        <v>6.73</v>
      </c>
      <c r="G170" s="16">
        <f t="shared" si="5"/>
        <v>0</v>
      </c>
      <c r="H170" s="70"/>
      <c r="I170" s="168"/>
      <c r="J170" s="75"/>
      <c r="K170" s="16">
        <f>июл.23!K170+авг.23!H170-авг.23!G170</f>
        <v>0</v>
      </c>
      <c r="L170" s="11"/>
    </row>
    <row r="171" spans="1:12">
      <c r="A171" s="138"/>
      <c r="B171" s="119">
        <v>168</v>
      </c>
      <c r="C171" s="69">
        <v>14874</v>
      </c>
      <c r="D171" s="69">
        <v>15229</v>
      </c>
      <c r="E171" s="70">
        <f t="shared" si="4"/>
        <v>355</v>
      </c>
      <c r="F171" s="70">
        <v>6.73</v>
      </c>
      <c r="G171" s="16">
        <f t="shared" si="5"/>
        <v>2389.15</v>
      </c>
      <c r="H171" s="70"/>
      <c r="I171" s="168"/>
      <c r="J171" s="75"/>
      <c r="K171" s="16">
        <f>июл.23!K171+авг.23!H171-авг.23!G171</f>
        <v>4598.8999999999996</v>
      </c>
      <c r="L171" s="11"/>
    </row>
    <row r="172" spans="1:12">
      <c r="A172" s="138"/>
      <c r="B172" s="119">
        <v>169</v>
      </c>
      <c r="C172" s="69"/>
      <c r="D172" s="69"/>
      <c r="E172" s="70">
        <f t="shared" si="4"/>
        <v>0</v>
      </c>
      <c r="F172" s="70">
        <v>6.73</v>
      </c>
      <c r="G172" s="16">
        <f t="shared" si="5"/>
        <v>0</v>
      </c>
      <c r="H172" s="70"/>
      <c r="I172" s="168"/>
      <c r="J172" s="75"/>
      <c r="K172" s="16">
        <f>июл.23!K172+авг.23!H172-авг.23!G172</f>
        <v>0</v>
      </c>
      <c r="L172" s="11"/>
    </row>
    <row r="173" spans="1:12">
      <c r="A173" s="138"/>
      <c r="B173" s="119">
        <v>170</v>
      </c>
      <c r="C173" s="69">
        <v>2276</v>
      </c>
      <c r="D173" s="69">
        <v>2278</v>
      </c>
      <c r="E173" s="70">
        <f t="shared" si="4"/>
        <v>2</v>
      </c>
      <c r="F173" s="70">
        <v>6.73</v>
      </c>
      <c r="G173" s="16">
        <f t="shared" si="5"/>
        <v>13.46</v>
      </c>
      <c r="H173" s="70"/>
      <c r="I173" s="168"/>
      <c r="J173" s="75"/>
      <c r="K173" s="16">
        <f>июл.23!K173+авг.23!H173-авг.23!G173</f>
        <v>-302.85000000000002</v>
      </c>
      <c r="L173" s="11"/>
    </row>
    <row r="174" spans="1:12">
      <c r="A174" s="138"/>
      <c r="B174" s="119">
        <v>171</v>
      </c>
      <c r="C174" s="69">
        <v>18731</v>
      </c>
      <c r="D174" s="69">
        <v>19180</v>
      </c>
      <c r="E174" s="70">
        <f t="shared" si="4"/>
        <v>449</v>
      </c>
      <c r="F174" s="70">
        <v>6.73</v>
      </c>
      <c r="G174" s="16">
        <f t="shared" si="5"/>
        <v>3021.77</v>
      </c>
      <c r="H174" s="70"/>
      <c r="I174" s="168"/>
      <c r="J174" s="75"/>
      <c r="K174" s="16">
        <f>июл.23!K174+авг.23!H174-авг.23!G174</f>
        <v>-3433.0800000000013</v>
      </c>
      <c r="L174" s="11"/>
    </row>
    <row r="175" spans="1:12">
      <c r="A175" s="138"/>
      <c r="B175" s="130">
        <v>172</v>
      </c>
      <c r="C175" s="69">
        <v>46362</v>
      </c>
      <c r="D175" s="69">
        <v>46470</v>
      </c>
      <c r="E175" s="70">
        <f t="shared" si="4"/>
        <v>108</v>
      </c>
      <c r="F175" s="70">
        <v>6.73</v>
      </c>
      <c r="G175" s="16">
        <f t="shared" si="5"/>
        <v>726.84</v>
      </c>
      <c r="H175" s="70"/>
      <c r="I175" s="168"/>
      <c r="J175" s="75"/>
      <c r="K175" s="16">
        <f>июл.23!K175+авг.23!H175-авг.23!G175</f>
        <v>26669.919999999998</v>
      </c>
      <c r="L175" s="11"/>
    </row>
    <row r="176" spans="1:12">
      <c r="A176" s="138"/>
      <c r="B176" s="119">
        <v>173</v>
      </c>
      <c r="C176" s="69">
        <v>117753</v>
      </c>
      <c r="D176" s="69">
        <v>118694</v>
      </c>
      <c r="E176" s="70">
        <f t="shared" si="4"/>
        <v>941</v>
      </c>
      <c r="F176" s="112">
        <v>4.71</v>
      </c>
      <c r="G176" s="16">
        <f t="shared" si="5"/>
        <v>4432.1099999999997</v>
      </c>
      <c r="H176" s="70">
        <v>3500</v>
      </c>
      <c r="I176" s="168">
        <v>327275</v>
      </c>
      <c r="J176" s="75">
        <v>45145</v>
      </c>
      <c r="K176" s="16">
        <f>июл.23!K176+авг.23!H176-авг.23!G176</f>
        <v>6225.7300000000005</v>
      </c>
      <c r="L176" s="11"/>
    </row>
    <row r="177" spans="1:12">
      <c r="A177" s="138"/>
      <c r="B177" s="119">
        <v>174</v>
      </c>
      <c r="C177" s="69">
        <v>5</v>
      </c>
      <c r="D177" s="69">
        <v>5</v>
      </c>
      <c r="E177" s="70">
        <f t="shared" si="4"/>
        <v>0</v>
      </c>
      <c r="F177" s="70">
        <v>6.73</v>
      </c>
      <c r="G177" s="16">
        <f t="shared" si="5"/>
        <v>0</v>
      </c>
      <c r="H177" s="70"/>
      <c r="I177" s="168"/>
      <c r="J177" s="75"/>
      <c r="K177" s="16">
        <f>июл.23!K177+авг.23!H177-авг.23!G177</f>
        <v>-20.190000000000001</v>
      </c>
      <c r="L177" s="11"/>
    </row>
    <row r="178" spans="1:12">
      <c r="A178" s="138"/>
      <c r="B178" s="119">
        <f>175</f>
        <v>175</v>
      </c>
      <c r="C178" s="69">
        <v>4342</v>
      </c>
      <c r="D178" s="69">
        <v>4470</v>
      </c>
      <c r="E178" s="70">
        <f t="shared" si="4"/>
        <v>128</v>
      </c>
      <c r="F178" s="70">
        <v>6.73</v>
      </c>
      <c r="G178" s="16">
        <f t="shared" si="5"/>
        <v>861.44</v>
      </c>
      <c r="H178" s="70"/>
      <c r="I178" s="168"/>
      <c r="J178" s="75"/>
      <c r="K178" s="16">
        <f>июл.23!K178+авг.23!H178-авг.23!G178</f>
        <v>-1011.0800000000002</v>
      </c>
      <c r="L178" s="11"/>
    </row>
    <row r="179" spans="1:12">
      <c r="A179" s="138"/>
      <c r="B179" s="119">
        <v>176</v>
      </c>
      <c r="C179" s="69">
        <v>5</v>
      </c>
      <c r="D179" s="69">
        <v>5</v>
      </c>
      <c r="E179" s="70">
        <f t="shared" si="4"/>
        <v>0</v>
      </c>
      <c r="F179" s="70">
        <v>6.73</v>
      </c>
      <c r="G179" s="16">
        <f t="shared" si="5"/>
        <v>0</v>
      </c>
      <c r="H179" s="70"/>
      <c r="I179" s="168"/>
      <c r="J179" s="75"/>
      <c r="K179" s="16">
        <f>июл.23!K179+авг.23!H179-авг.23!G179</f>
        <v>-20.190000000000001</v>
      </c>
      <c r="L179" s="11"/>
    </row>
    <row r="180" spans="1:12">
      <c r="A180" s="138"/>
      <c r="B180" s="119">
        <v>177</v>
      </c>
      <c r="C180" s="69">
        <v>4790</v>
      </c>
      <c r="D180" s="69">
        <v>4951</v>
      </c>
      <c r="E180" s="70">
        <f t="shared" si="4"/>
        <v>161</v>
      </c>
      <c r="F180" s="70">
        <v>6.73</v>
      </c>
      <c r="G180" s="16">
        <f t="shared" si="5"/>
        <v>1083.53</v>
      </c>
      <c r="H180" s="70"/>
      <c r="I180" s="168"/>
      <c r="J180" s="75"/>
      <c r="K180" s="16">
        <f>июл.23!K180+авг.23!H180-авг.23!G180</f>
        <v>-15384.78</v>
      </c>
      <c r="L180" s="11"/>
    </row>
    <row r="181" spans="1:12">
      <c r="A181" s="138"/>
      <c r="B181" s="119">
        <v>178</v>
      </c>
      <c r="C181" s="69"/>
      <c r="D181" s="69"/>
      <c r="E181" s="70">
        <f t="shared" si="4"/>
        <v>0</v>
      </c>
      <c r="F181" s="70">
        <v>6.73</v>
      </c>
      <c r="G181" s="16">
        <f t="shared" si="5"/>
        <v>0</v>
      </c>
      <c r="H181" s="70"/>
      <c r="I181" s="168"/>
      <c r="J181" s="75"/>
      <c r="K181" s="16">
        <f>июл.23!K181+авг.23!H181-авг.23!G181</f>
        <v>0</v>
      </c>
      <c r="L181" s="11"/>
    </row>
    <row r="182" spans="1:12">
      <c r="A182" s="138"/>
      <c r="B182" s="119">
        <v>179</v>
      </c>
      <c r="C182" s="69"/>
      <c r="D182" s="69"/>
      <c r="E182" s="70">
        <f t="shared" si="4"/>
        <v>0</v>
      </c>
      <c r="F182" s="70">
        <v>6.73</v>
      </c>
      <c r="G182" s="16">
        <f t="shared" si="5"/>
        <v>0</v>
      </c>
      <c r="H182" s="70"/>
      <c r="I182" s="168"/>
      <c r="J182" s="75"/>
      <c r="K182" s="16">
        <f>июл.23!K182+авг.23!H182-авг.23!G182</f>
        <v>0</v>
      </c>
      <c r="L182" s="11"/>
    </row>
    <row r="183" spans="1:12">
      <c r="A183" s="138"/>
      <c r="B183" s="119">
        <v>180</v>
      </c>
      <c r="C183" s="69"/>
      <c r="D183" s="69"/>
      <c r="E183" s="70">
        <f t="shared" si="4"/>
        <v>0</v>
      </c>
      <c r="F183" s="70">
        <v>6.73</v>
      </c>
      <c r="G183" s="16">
        <f t="shared" si="5"/>
        <v>0</v>
      </c>
      <c r="H183" s="70"/>
      <c r="I183" s="168"/>
      <c r="J183" s="75"/>
      <c r="K183" s="16">
        <f>июл.23!K183+авг.23!H183-авг.23!G183</f>
        <v>0</v>
      </c>
      <c r="L183" s="11"/>
    </row>
    <row r="184" spans="1:12">
      <c r="A184" s="138"/>
      <c r="B184" s="119">
        <v>181</v>
      </c>
      <c r="C184" s="69"/>
      <c r="D184" s="69"/>
      <c r="E184" s="70">
        <f t="shared" si="4"/>
        <v>0</v>
      </c>
      <c r="F184" s="70">
        <v>6.73</v>
      </c>
      <c r="G184" s="16">
        <f t="shared" si="5"/>
        <v>0</v>
      </c>
      <c r="H184" s="70"/>
      <c r="I184" s="168"/>
      <c r="J184" s="75"/>
      <c r="K184" s="16">
        <f>июл.23!K184+авг.23!H184-авг.23!G184</f>
        <v>0</v>
      </c>
      <c r="L184" s="11"/>
    </row>
    <row r="185" spans="1:12">
      <c r="A185" s="138"/>
      <c r="B185" s="119">
        <v>182</v>
      </c>
      <c r="C185" s="69"/>
      <c r="D185" s="69"/>
      <c r="E185" s="70">
        <f t="shared" si="4"/>
        <v>0</v>
      </c>
      <c r="F185" s="70">
        <v>6.73</v>
      </c>
      <c r="G185" s="16">
        <f t="shared" si="5"/>
        <v>0</v>
      </c>
      <c r="H185" s="70"/>
      <c r="I185" s="168"/>
      <c r="J185" s="75"/>
      <c r="K185" s="16">
        <f>июл.23!K185+авг.23!H185-авг.23!G185</f>
        <v>0</v>
      </c>
      <c r="L185" s="11"/>
    </row>
    <row r="186" spans="1:12">
      <c r="A186" s="138"/>
      <c r="B186" s="119">
        <v>183</v>
      </c>
      <c r="C186" s="69">
        <v>5</v>
      </c>
      <c r="D186" s="69">
        <v>5</v>
      </c>
      <c r="E186" s="70">
        <f t="shared" si="4"/>
        <v>0</v>
      </c>
      <c r="F186" s="70">
        <v>6.73</v>
      </c>
      <c r="G186" s="16">
        <f t="shared" si="5"/>
        <v>0</v>
      </c>
      <c r="H186" s="70"/>
      <c r="I186" s="168"/>
      <c r="J186" s="75"/>
      <c r="K186" s="16">
        <f>июл.23!K186+авг.23!H186-авг.23!G186</f>
        <v>-26.92</v>
      </c>
      <c r="L186" s="11"/>
    </row>
    <row r="187" spans="1:12">
      <c r="A187" s="138"/>
      <c r="B187" s="119">
        <v>184</v>
      </c>
      <c r="C187" s="69"/>
      <c r="D187" s="69"/>
      <c r="E187" s="70">
        <f t="shared" si="4"/>
        <v>0</v>
      </c>
      <c r="F187" s="70">
        <v>6.73</v>
      </c>
      <c r="G187" s="16">
        <f t="shared" si="5"/>
        <v>0</v>
      </c>
      <c r="H187" s="70"/>
      <c r="I187" s="168"/>
      <c r="J187" s="75"/>
      <c r="K187" s="16">
        <f>июл.23!K187+авг.23!H187-авг.23!G187</f>
        <v>0</v>
      </c>
      <c r="L187" s="11"/>
    </row>
    <row r="188" spans="1:12">
      <c r="A188" s="138"/>
      <c r="B188" s="119">
        <v>185</v>
      </c>
      <c r="C188" s="69"/>
      <c r="D188" s="69"/>
      <c r="E188" s="70">
        <f t="shared" si="4"/>
        <v>0</v>
      </c>
      <c r="F188" s="70">
        <v>6.73</v>
      </c>
      <c r="G188" s="16">
        <f t="shared" si="5"/>
        <v>0</v>
      </c>
      <c r="H188" s="70"/>
      <c r="I188" s="168"/>
      <c r="J188" s="75"/>
      <c r="K188" s="16">
        <f>июл.23!K188+авг.23!H188-авг.23!G188</f>
        <v>0</v>
      </c>
      <c r="L188" s="11"/>
    </row>
    <row r="189" spans="1:12">
      <c r="A189" s="138"/>
      <c r="B189" s="119">
        <v>186</v>
      </c>
      <c r="C189" s="69"/>
      <c r="D189" s="69"/>
      <c r="E189" s="70">
        <f t="shared" si="4"/>
        <v>0</v>
      </c>
      <c r="F189" s="70">
        <v>6.73</v>
      </c>
      <c r="G189" s="16">
        <f t="shared" si="5"/>
        <v>0</v>
      </c>
      <c r="H189" s="70"/>
      <c r="I189" s="168"/>
      <c r="J189" s="75"/>
      <c r="K189" s="16">
        <f>июл.23!K189+авг.23!H189-авг.23!G189</f>
        <v>0</v>
      </c>
      <c r="L189" s="11"/>
    </row>
    <row r="190" spans="1:12">
      <c r="A190" s="138"/>
      <c r="B190" s="119">
        <v>187</v>
      </c>
      <c r="C190" s="69">
        <v>16355</v>
      </c>
      <c r="D190" s="69">
        <v>16580</v>
      </c>
      <c r="E190" s="70">
        <f t="shared" si="4"/>
        <v>225</v>
      </c>
      <c r="F190" s="70">
        <v>6.73</v>
      </c>
      <c r="G190" s="16">
        <f t="shared" si="5"/>
        <v>1514.25</v>
      </c>
      <c r="H190" s="70"/>
      <c r="I190" s="168"/>
      <c r="J190" s="75"/>
      <c r="K190" s="16">
        <f>июл.23!K190+авг.23!H190-авг.23!G190</f>
        <v>6030.0800000000017</v>
      </c>
      <c r="L190" s="11"/>
    </row>
    <row r="191" spans="1:12">
      <c r="A191" s="138"/>
      <c r="B191" s="119">
        <v>188</v>
      </c>
      <c r="C191" s="69">
        <v>3884</v>
      </c>
      <c r="D191" s="69">
        <v>3884</v>
      </c>
      <c r="E191" s="70">
        <f t="shared" si="4"/>
        <v>0</v>
      </c>
      <c r="F191" s="70">
        <v>6.73</v>
      </c>
      <c r="G191" s="16">
        <f t="shared" si="5"/>
        <v>0</v>
      </c>
      <c r="H191" s="70"/>
      <c r="I191" s="168"/>
      <c r="J191" s="75"/>
      <c r="K191" s="16">
        <f>июл.23!K191+авг.23!H191-авг.23!G191</f>
        <v>-4758.1100000000006</v>
      </c>
      <c r="L191" s="11"/>
    </row>
    <row r="192" spans="1:12">
      <c r="A192" s="138"/>
      <c r="B192" s="119">
        <v>189</v>
      </c>
      <c r="C192" s="69">
        <v>4282</v>
      </c>
      <c r="D192" s="69">
        <v>4551</v>
      </c>
      <c r="E192" s="70">
        <f t="shared" si="4"/>
        <v>269</v>
      </c>
      <c r="F192" s="70">
        <v>6.73</v>
      </c>
      <c r="G192" s="16">
        <f t="shared" si="5"/>
        <v>1810.3700000000001</v>
      </c>
      <c r="H192" s="70"/>
      <c r="I192" s="168"/>
      <c r="J192" s="75"/>
      <c r="K192" s="16">
        <f>июл.23!K192+авг.23!H192-авг.23!G192</f>
        <v>-1404.9800000000002</v>
      </c>
      <c r="L192" s="11"/>
    </row>
    <row r="193" spans="1:12">
      <c r="A193" s="138"/>
      <c r="B193" s="119">
        <v>190</v>
      </c>
      <c r="C193" s="69"/>
      <c r="D193" s="69"/>
      <c r="E193" s="70">
        <f t="shared" si="4"/>
        <v>0</v>
      </c>
      <c r="F193" s="70">
        <v>6.73</v>
      </c>
      <c r="G193" s="16">
        <f t="shared" si="5"/>
        <v>0</v>
      </c>
      <c r="H193" s="70"/>
      <c r="I193" s="168"/>
      <c r="J193" s="75"/>
      <c r="K193" s="16">
        <f>июл.23!K193+авг.23!H193-авг.23!G193</f>
        <v>0</v>
      </c>
      <c r="L193" s="11"/>
    </row>
    <row r="194" spans="1:12">
      <c r="A194" s="138"/>
      <c r="B194" s="130">
        <v>191</v>
      </c>
      <c r="C194" s="69"/>
      <c r="D194" s="69"/>
      <c r="E194" s="70">
        <f t="shared" si="4"/>
        <v>0</v>
      </c>
      <c r="F194" s="70">
        <v>6.73</v>
      </c>
      <c r="G194" s="69">
        <f t="shared" si="5"/>
        <v>0</v>
      </c>
      <c r="H194" s="70"/>
      <c r="I194" s="168"/>
      <c r="J194" s="75"/>
      <c r="K194" s="69">
        <f>июл.23!K194+авг.23!H194-авг.23!G194</f>
        <v>0</v>
      </c>
      <c r="L194" s="11"/>
    </row>
    <row r="195" spans="1:12">
      <c r="A195" s="138"/>
      <c r="B195" s="130">
        <v>192</v>
      </c>
      <c r="C195" s="69">
        <v>5774</v>
      </c>
      <c r="D195" s="69">
        <v>5957</v>
      </c>
      <c r="E195" s="70">
        <f t="shared" si="4"/>
        <v>183</v>
      </c>
      <c r="F195" s="70">
        <v>6.73</v>
      </c>
      <c r="G195" s="69">
        <f t="shared" si="5"/>
        <v>1231.5900000000001</v>
      </c>
      <c r="H195" s="70">
        <v>1348</v>
      </c>
      <c r="I195" s="168">
        <v>269507</v>
      </c>
      <c r="J195" s="75">
        <v>45148</v>
      </c>
      <c r="K195" s="69">
        <f>июл.23!K195+авг.23!H195-авг.23!G195</f>
        <v>-925.74000000000024</v>
      </c>
      <c r="L195" s="11"/>
    </row>
    <row r="196" spans="1:12">
      <c r="A196" s="138"/>
      <c r="B196" s="130">
        <v>193</v>
      </c>
      <c r="C196" s="69">
        <v>8126</v>
      </c>
      <c r="D196" s="69">
        <v>8372</v>
      </c>
      <c r="E196" s="70">
        <f t="shared" si="4"/>
        <v>246</v>
      </c>
      <c r="F196" s="70">
        <v>6.73</v>
      </c>
      <c r="G196" s="69">
        <f t="shared" si="5"/>
        <v>1655.5800000000002</v>
      </c>
      <c r="H196" s="70">
        <v>1000</v>
      </c>
      <c r="I196" s="168">
        <v>212412</v>
      </c>
      <c r="J196" s="75">
        <v>45146</v>
      </c>
      <c r="K196" s="69">
        <f>июл.23!K196+авг.23!H196-авг.23!G196</f>
        <v>-115.59000000000037</v>
      </c>
      <c r="L196" s="11"/>
    </row>
    <row r="197" spans="1:12">
      <c r="A197" s="138"/>
      <c r="B197" s="119">
        <v>194</v>
      </c>
      <c r="C197" s="69">
        <v>6249</v>
      </c>
      <c r="D197" s="69">
        <v>6598</v>
      </c>
      <c r="E197" s="70">
        <f t="shared" si="4"/>
        <v>349</v>
      </c>
      <c r="F197" s="70">
        <v>6.73</v>
      </c>
      <c r="G197" s="16">
        <f t="shared" si="5"/>
        <v>2348.77</v>
      </c>
      <c r="H197" s="70"/>
      <c r="I197" s="168"/>
      <c r="J197" s="75"/>
      <c r="K197" s="16">
        <f>июл.23!K197+авг.23!H197-авг.23!G197</f>
        <v>-3486.9200000000005</v>
      </c>
      <c r="L197" s="11"/>
    </row>
    <row r="198" spans="1:12">
      <c r="A198" s="138"/>
      <c r="B198" s="119">
        <v>195</v>
      </c>
      <c r="C198" s="69"/>
      <c r="D198" s="69"/>
      <c r="E198" s="70">
        <f t="shared" si="4"/>
        <v>0</v>
      </c>
      <c r="F198" s="70">
        <v>6.73</v>
      </c>
      <c r="G198" s="16">
        <f t="shared" si="5"/>
        <v>0</v>
      </c>
      <c r="H198" s="70"/>
      <c r="I198" s="168"/>
      <c r="J198" s="75"/>
      <c r="K198" s="16">
        <f>июл.23!K198+авг.23!H198-авг.23!G198</f>
        <v>0</v>
      </c>
      <c r="L198" s="11"/>
    </row>
    <row r="199" spans="1:12">
      <c r="A199" s="138"/>
      <c r="B199" s="119">
        <v>196</v>
      </c>
      <c r="C199" s="69">
        <v>290</v>
      </c>
      <c r="D199" s="69">
        <v>292</v>
      </c>
      <c r="E199" s="70">
        <f t="shared" si="4"/>
        <v>2</v>
      </c>
      <c r="F199" s="70">
        <v>6.73</v>
      </c>
      <c r="G199" s="16">
        <f t="shared" si="5"/>
        <v>13.46</v>
      </c>
      <c r="H199" s="70"/>
      <c r="I199" s="168"/>
      <c r="J199" s="75"/>
      <c r="K199" s="16">
        <f>июл.23!K199+авг.23!H199-авг.23!G199</f>
        <v>3.530000000000026</v>
      </c>
      <c r="L199" s="11"/>
    </row>
    <row r="200" spans="1:12">
      <c r="A200" s="138"/>
      <c r="B200" s="119">
        <v>197</v>
      </c>
      <c r="C200" s="69"/>
      <c r="D200" s="69"/>
      <c r="E200" s="70">
        <f t="shared" si="4"/>
        <v>0</v>
      </c>
      <c r="F200" s="70">
        <v>6.73</v>
      </c>
      <c r="G200" s="16">
        <f t="shared" si="5"/>
        <v>0</v>
      </c>
      <c r="H200" s="70"/>
      <c r="I200" s="168"/>
      <c r="J200" s="75"/>
      <c r="K200" s="16">
        <f>июл.23!K200+авг.23!H200-авг.23!G200</f>
        <v>0</v>
      </c>
      <c r="L200" s="11"/>
    </row>
    <row r="201" spans="1:12">
      <c r="A201" s="138"/>
      <c r="B201" s="119">
        <v>198</v>
      </c>
      <c r="C201" s="69"/>
      <c r="D201" s="69"/>
      <c r="E201" s="70">
        <f t="shared" si="4"/>
        <v>0</v>
      </c>
      <c r="F201" s="70">
        <v>6.73</v>
      </c>
      <c r="G201" s="16">
        <f t="shared" si="5"/>
        <v>0</v>
      </c>
      <c r="H201" s="70"/>
      <c r="I201" s="168"/>
      <c r="J201" s="75"/>
      <c r="K201" s="16">
        <f>июл.23!K201+авг.23!H201-авг.23!G201</f>
        <v>0</v>
      </c>
      <c r="L201" s="11"/>
    </row>
    <row r="202" spans="1:12">
      <c r="A202" s="138"/>
      <c r="B202" s="119">
        <v>199</v>
      </c>
      <c r="C202" s="69"/>
      <c r="D202" s="69"/>
      <c r="E202" s="70">
        <f t="shared" si="4"/>
        <v>0</v>
      </c>
      <c r="F202" s="70">
        <v>6.73</v>
      </c>
      <c r="G202" s="16">
        <f t="shared" si="5"/>
        <v>0</v>
      </c>
      <c r="H202" s="70"/>
      <c r="I202" s="168"/>
      <c r="J202" s="75"/>
      <c r="K202" s="16">
        <f>июл.23!K202+авг.23!H202-авг.23!G202</f>
        <v>0</v>
      </c>
      <c r="L202" s="11"/>
    </row>
    <row r="203" spans="1:12">
      <c r="A203" s="138"/>
      <c r="B203" s="119">
        <v>200</v>
      </c>
      <c r="C203" s="69"/>
      <c r="D203" s="69"/>
      <c r="E203" s="70">
        <f t="shared" ref="E203:E266" si="6">D203-C203</f>
        <v>0</v>
      </c>
      <c r="F203" s="70">
        <v>6.73</v>
      </c>
      <c r="G203" s="16">
        <f t="shared" ref="G203:G266" si="7">F203*E203</f>
        <v>0</v>
      </c>
      <c r="H203" s="70"/>
      <c r="I203" s="168"/>
      <c r="J203" s="75"/>
      <c r="K203" s="16">
        <f>июл.23!K203+авг.23!H203-авг.23!G203</f>
        <v>0</v>
      </c>
      <c r="L203" s="11"/>
    </row>
    <row r="204" spans="1:12">
      <c r="A204" s="138"/>
      <c r="B204" s="119">
        <v>201</v>
      </c>
      <c r="C204" s="69">
        <v>1471</v>
      </c>
      <c r="D204" s="69">
        <v>1686</v>
      </c>
      <c r="E204" s="70">
        <f t="shared" si="6"/>
        <v>215</v>
      </c>
      <c r="F204" s="112">
        <v>4.71</v>
      </c>
      <c r="G204" s="16">
        <f t="shared" si="7"/>
        <v>1012.65</v>
      </c>
      <c r="H204" s="70"/>
      <c r="I204" s="168"/>
      <c r="J204" s="75"/>
      <c r="K204" s="16">
        <f>июл.23!K204+авг.23!H204-авг.23!G204</f>
        <v>-7936.3499999999995</v>
      </c>
      <c r="L204" s="11"/>
    </row>
    <row r="205" spans="1:12">
      <c r="A205" s="138"/>
      <c r="B205" s="119">
        <v>202</v>
      </c>
      <c r="C205" s="69">
        <v>1105</v>
      </c>
      <c r="D205" s="69">
        <v>1108</v>
      </c>
      <c r="E205" s="70">
        <f t="shared" si="6"/>
        <v>3</v>
      </c>
      <c r="F205" s="70">
        <v>6.73</v>
      </c>
      <c r="G205" s="16">
        <f t="shared" si="7"/>
        <v>20.190000000000001</v>
      </c>
      <c r="H205" s="70"/>
      <c r="I205" s="168"/>
      <c r="J205" s="75"/>
      <c r="K205" s="16">
        <f>июл.23!K205+авг.23!H205-авг.23!G205</f>
        <v>-464.37</v>
      </c>
      <c r="L205" s="11"/>
    </row>
    <row r="206" spans="1:12">
      <c r="A206" s="138"/>
      <c r="B206" s="119">
        <v>203</v>
      </c>
      <c r="C206" s="69">
        <v>1292</v>
      </c>
      <c r="D206" s="69">
        <v>1309</v>
      </c>
      <c r="E206" s="70">
        <f t="shared" si="6"/>
        <v>17</v>
      </c>
      <c r="F206" s="70">
        <v>6.73</v>
      </c>
      <c r="G206" s="16">
        <f t="shared" si="7"/>
        <v>114.41000000000001</v>
      </c>
      <c r="H206" s="70"/>
      <c r="I206" s="168"/>
      <c r="J206" s="75"/>
      <c r="K206" s="16">
        <f>июл.23!K206+авг.23!H206-авг.23!G206</f>
        <v>4445.3700000000017</v>
      </c>
      <c r="L206" s="11"/>
    </row>
    <row r="207" spans="1:12">
      <c r="A207" s="138"/>
      <c r="B207" s="130">
        <v>205</v>
      </c>
      <c r="C207" s="69"/>
      <c r="D207" s="69"/>
      <c r="E207" s="70">
        <f t="shared" si="6"/>
        <v>0</v>
      </c>
      <c r="F207" s="70">
        <v>6.73</v>
      </c>
      <c r="G207" s="16">
        <f t="shared" si="7"/>
        <v>0</v>
      </c>
      <c r="H207" s="70"/>
      <c r="I207" s="168"/>
      <c r="J207" s="75"/>
      <c r="K207" s="16">
        <f>июл.23!K207+авг.23!H207-авг.23!G207</f>
        <v>0</v>
      </c>
      <c r="L207" s="11"/>
    </row>
    <row r="208" spans="1:12">
      <c r="A208" s="138"/>
      <c r="B208" s="119">
        <v>206</v>
      </c>
      <c r="C208" s="69"/>
      <c r="D208" s="69"/>
      <c r="E208" s="70">
        <f t="shared" si="6"/>
        <v>0</v>
      </c>
      <c r="F208" s="70">
        <v>6.73</v>
      </c>
      <c r="G208" s="16">
        <f t="shared" si="7"/>
        <v>0</v>
      </c>
      <c r="H208" s="70"/>
      <c r="I208" s="168"/>
      <c r="J208" s="75"/>
      <c r="K208" s="16">
        <f>июл.23!K208+авг.23!H208-авг.23!G208</f>
        <v>0</v>
      </c>
      <c r="L208" s="11"/>
    </row>
    <row r="209" spans="1:12">
      <c r="A209" s="138"/>
      <c r="B209" s="119">
        <v>207</v>
      </c>
      <c r="C209" s="69"/>
      <c r="D209" s="69"/>
      <c r="E209" s="70">
        <f t="shared" si="6"/>
        <v>0</v>
      </c>
      <c r="F209" s="70">
        <v>6.73</v>
      </c>
      <c r="G209" s="16">
        <f t="shared" si="7"/>
        <v>0</v>
      </c>
      <c r="H209" s="70"/>
      <c r="I209" s="168"/>
      <c r="J209" s="75"/>
      <c r="K209" s="16">
        <f>июл.23!K209+авг.23!H209-авг.23!G209</f>
        <v>0</v>
      </c>
      <c r="L209" s="11"/>
    </row>
    <row r="210" spans="1:12">
      <c r="A210" s="138"/>
      <c r="B210" s="119">
        <v>208</v>
      </c>
      <c r="C210" s="69"/>
      <c r="D210" s="69"/>
      <c r="E210" s="70">
        <f t="shared" si="6"/>
        <v>0</v>
      </c>
      <c r="F210" s="70">
        <v>6.73</v>
      </c>
      <c r="G210" s="16">
        <f t="shared" si="7"/>
        <v>0</v>
      </c>
      <c r="H210" s="70"/>
      <c r="I210" s="168"/>
      <c r="J210" s="75"/>
      <c r="K210" s="16">
        <f>июл.23!K210+авг.23!H210-авг.23!G210</f>
        <v>0</v>
      </c>
      <c r="L210" s="11"/>
    </row>
    <row r="211" spans="1:12">
      <c r="A211" s="138"/>
      <c r="B211" s="119">
        <v>209</v>
      </c>
      <c r="C211" s="69">
        <v>5480</v>
      </c>
      <c r="D211" s="69">
        <v>5691</v>
      </c>
      <c r="E211" s="70">
        <f t="shared" si="6"/>
        <v>211</v>
      </c>
      <c r="F211" s="70">
        <v>6.73</v>
      </c>
      <c r="G211" s="16">
        <f t="shared" si="7"/>
        <v>1420.0300000000002</v>
      </c>
      <c r="H211" s="70"/>
      <c r="I211" s="168"/>
      <c r="J211" s="75"/>
      <c r="K211" s="16">
        <f>июл.23!K211+авг.23!H211-авг.23!G211</f>
        <v>-2254.5500000000006</v>
      </c>
      <c r="L211" s="11"/>
    </row>
    <row r="212" spans="1:12">
      <c r="A212" s="138"/>
      <c r="B212" s="119">
        <v>210</v>
      </c>
      <c r="C212" s="69"/>
      <c r="D212" s="69"/>
      <c r="E212" s="70">
        <f t="shared" si="6"/>
        <v>0</v>
      </c>
      <c r="F212" s="70">
        <v>6.73</v>
      </c>
      <c r="G212" s="16">
        <f t="shared" si="7"/>
        <v>0</v>
      </c>
      <c r="H212" s="70"/>
      <c r="I212" s="168"/>
      <c r="J212" s="75"/>
      <c r="K212" s="16">
        <f>июл.23!K212+авг.23!H212-авг.23!G212</f>
        <v>0</v>
      </c>
      <c r="L212" s="11"/>
    </row>
    <row r="213" spans="1:12">
      <c r="A213" s="138"/>
      <c r="B213" s="119">
        <v>211</v>
      </c>
      <c r="C213" s="69"/>
      <c r="D213" s="69"/>
      <c r="E213" s="70">
        <f t="shared" si="6"/>
        <v>0</v>
      </c>
      <c r="F213" s="70">
        <v>6.73</v>
      </c>
      <c r="G213" s="16">
        <f t="shared" si="7"/>
        <v>0</v>
      </c>
      <c r="H213" s="70"/>
      <c r="I213" s="181"/>
      <c r="J213" s="75"/>
      <c r="K213" s="16">
        <f>июл.23!K213+авг.23!H213-авг.23!G213</f>
        <v>0</v>
      </c>
      <c r="L213" s="11"/>
    </row>
    <row r="214" spans="1:12">
      <c r="A214" s="138"/>
      <c r="B214" s="119">
        <v>212</v>
      </c>
      <c r="C214" s="69">
        <v>77</v>
      </c>
      <c r="D214" s="69">
        <v>139</v>
      </c>
      <c r="E214" s="70">
        <f t="shared" si="6"/>
        <v>62</v>
      </c>
      <c r="F214" s="70">
        <v>6.73</v>
      </c>
      <c r="G214" s="16">
        <f t="shared" si="7"/>
        <v>417.26000000000005</v>
      </c>
      <c r="H214" s="70">
        <v>376.88</v>
      </c>
      <c r="I214" s="181">
        <v>681886</v>
      </c>
      <c r="J214" s="75">
        <v>45144</v>
      </c>
      <c r="K214" s="16">
        <f>июл.23!K214+авг.23!H214-авг.23!G214</f>
        <v>-417.26000000000005</v>
      </c>
      <c r="L214" s="11"/>
    </row>
    <row r="215" spans="1:12">
      <c r="A215" s="138"/>
      <c r="B215" s="119">
        <v>213</v>
      </c>
      <c r="C215" s="69"/>
      <c r="D215" s="69"/>
      <c r="E215" s="70">
        <f t="shared" si="6"/>
        <v>0</v>
      </c>
      <c r="F215" s="70">
        <v>6.73</v>
      </c>
      <c r="G215" s="16">
        <f t="shared" si="7"/>
        <v>0</v>
      </c>
      <c r="H215" s="70"/>
      <c r="I215" s="181"/>
      <c r="J215" s="75"/>
      <c r="K215" s="16">
        <f>июл.23!K215+авг.23!H215-авг.23!G215</f>
        <v>0</v>
      </c>
      <c r="L215" s="11"/>
    </row>
    <row r="216" spans="1:12">
      <c r="A216" s="138"/>
      <c r="B216" s="119">
        <v>214</v>
      </c>
      <c r="C216" s="69"/>
      <c r="D216" s="69"/>
      <c r="E216" s="70">
        <f t="shared" si="6"/>
        <v>0</v>
      </c>
      <c r="F216" s="70">
        <v>6.73</v>
      </c>
      <c r="G216" s="16">
        <f t="shared" si="7"/>
        <v>0</v>
      </c>
      <c r="H216" s="70"/>
      <c r="I216" s="181"/>
      <c r="J216" s="75"/>
      <c r="K216" s="16">
        <f>июл.23!K216+авг.23!H216-авг.23!G216</f>
        <v>0</v>
      </c>
      <c r="L216" s="11"/>
    </row>
    <row r="217" spans="1:12">
      <c r="A217" s="138"/>
      <c r="B217" s="119">
        <v>215</v>
      </c>
      <c r="C217" s="69">
        <v>10</v>
      </c>
      <c r="D217" s="69">
        <v>10</v>
      </c>
      <c r="E217" s="70">
        <f t="shared" si="6"/>
        <v>0</v>
      </c>
      <c r="F217" s="70">
        <v>6.73</v>
      </c>
      <c r="G217" s="16">
        <f t="shared" si="7"/>
        <v>0</v>
      </c>
      <c r="H217" s="70"/>
      <c r="I217" s="181"/>
      <c r="J217" s="75"/>
      <c r="K217" s="16">
        <f>июл.23!K217+авг.23!H217-авг.23!G217</f>
        <v>-33.650000000000006</v>
      </c>
      <c r="L217" s="11"/>
    </row>
    <row r="218" spans="1:12">
      <c r="A218" s="138"/>
      <c r="B218" s="119">
        <v>216</v>
      </c>
      <c r="C218" s="69">
        <v>5</v>
      </c>
      <c r="D218" s="69">
        <v>5</v>
      </c>
      <c r="E218" s="70">
        <f t="shared" si="6"/>
        <v>0</v>
      </c>
      <c r="F218" s="70">
        <v>6.73</v>
      </c>
      <c r="G218" s="16">
        <f t="shared" si="7"/>
        <v>0</v>
      </c>
      <c r="H218" s="70"/>
      <c r="I218" s="181"/>
      <c r="J218" s="75"/>
      <c r="K218" s="16">
        <f>июл.23!K218+авг.23!H218-авг.23!G218</f>
        <v>0</v>
      </c>
      <c r="L218" s="11"/>
    </row>
    <row r="219" spans="1:12">
      <c r="A219" s="77"/>
      <c r="B219" s="119">
        <v>217</v>
      </c>
      <c r="C219" s="69">
        <v>10556</v>
      </c>
      <c r="D219" s="69">
        <v>10611</v>
      </c>
      <c r="E219" s="70">
        <f t="shared" si="6"/>
        <v>55</v>
      </c>
      <c r="F219" s="70">
        <v>6.73</v>
      </c>
      <c r="G219" s="16">
        <f t="shared" si="7"/>
        <v>370.15000000000003</v>
      </c>
      <c r="H219" s="70">
        <v>1000</v>
      </c>
      <c r="I219" s="181">
        <v>26172</v>
      </c>
      <c r="J219" s="75">
        <v>45141</v>
      </c>
      <c r="K219" s="16">
        <f>июл.23!K219+авг.23!H219-авг.23!G219</f>
        <v>-429.29000000000059</v>
      </c>
      <c r="L219" s="11"/>
    </row>
    <row r="220" spans="1:12">
      <c r="A220" s="138"/>
      <c r="B220" s="119">
        <v>218</v>
      </c>
      <c r="C220" s="69"/>
      <c r="D220" s="69"/>
      <c r="E220" s="70">
        <f t="shared" si="6"/>
        <v>0</v>
      </c>
      <c r="F220" s="70">
        <v>6.73</v>
      </c>
      <c r="G220" s="16">
        <f t="shared" si="7"/>
        <v>0</v>
      </c>
      <c r="H220" s="70"/>
      <c r="I220" s="181"/>
      <c r="J220" s="75"/>
      <c r="K220" s="16">
        <f>июл.23!K220+авг.23!H220-авг.23!G220</f>
        <v>0</v>
      </c>
      <c r="L220" s="11"/>
    </row>
    <row r="221" spans="1:12">
      <c r="A221" s="138"/>
      <c r="B221" s="119">
        <v>219</v>
      </c>
      <c r="C221" s="69">
        <v>2668</v>
      </c>
      <c r="D221" s="69">
        <v>2699</v>
      </c>
      <c r="E221" s="70">
        <f t="shared" si="6"/>
        <v>31</v>
      </c>
      <c r="F221" s="70">
        <v>6.73</v>
      </c>
      <c r="G221" s="16">
        <f t="shared" si="7"/>
        <v>208.63000000000002</v>
      </c>
      <c r="H221" s="70"/>
      <c r="I221" s="181"/>
      <c r="J221" s="75"/>
      <c r="K221" s="16">
        <f>июл.23!K221+авг.23!H221-авг.23!G221</f>
        <v>-2126.6800000000003</v>
      </c>
      <c r="L221" s="11"/>
    </row>
    <row r="222" spans="1:12">
      <c r="A222" s="138"/>
      <c r="B222" s="119">
        <v>220</v>
      </c>
      <c r="C222" s="69"/>
      <c r="D222" s="69"/>
      <c r="E222" s="70">
        <f t="shared" si="6"/>
        <v>0</v>
      </c>
      <c r="F222" s="70">
        <v>6.73</v>
      </c>
      <c r="G222" s="16">
        <f t="shared" si="7"/>
        <v>0</v>
      </c>
      <c r="H222" s="70"/>
      <c r="I222" s="181"/>
      <c r="J222" s="75"/>
      <c r="K222" s="16">
        <f>июл.23!K222+авг.23!H222-авг.23!G222</f>
        <v>0</v>
      </c>
      <c r="L222" s="11"/>
    </row>
    <row r="223" spans="1:12">
      <c r="A223" s="138"/>
      <c r="B223" s="119">
        <v>221</v>
      </c>
      <c r="C223" s="69"/>
      <c r="D223" s="69"/>
      <c r="E223" s="70">
        <f t="shared" si="6"/>
        <v>0</v>
      </c>
      <c r="F223" s="70">
        <v>6.73</v>
      </c>
      <c r="G223" s="16">
        <f t="shared" si="7"/>
        <v>0</v>
      </c>
      <c r="H223" s="70"/>
      <c r="I223" s="181"/>
      <c r="J223" s="75"/>
      <c r="K223" s="16">
        <f>июл.23!K223+авг.23!H223-авг.23!G223</f>
        <v>0</v>
      </c>
      <c r="L223" s="11"/>
    </row>
    <row r="224" spans="1:12">
      <c r="A224" s="138"/>
      <c r="B224" s="119">
        <v>222</v>
      </c>
      <c r="C224" s="69"/>
      <c r="D224" s="69"/>
      <c r="E224" s="70">
        <f t="shared" si="6"/>
        <v>0</v>
      </c>
      <c r="F224" s="70">
        <v>6.73</v>
      </c>
      <c r="G224" s="16">
        <f t="shared" si="7"/>
        <v>0</v>
      </c>
      <c r="H224" s="70"/>
      <c r="I224" s="181"/>
      <c r="J224" s="75"/>
      <c r="K224" s="16">
        <f>июл.23!K224+авг.23!H224-авг.23!G224</f>
        <v>0</v>
      </c>
      <c r="L224" s="11"/>
    </row>
    <row r="225" spans="1:12">
      <c r="A225" s="138"/>
      <c r="B225" s="119">
        <v>223</v>
      </c>
      <c r="C225" s="69"/>
      <c r="D225" s="69"/>
      <c r="E225" s="70">
        <f t="shared" si="6"/>
        <v>0</v>
      </c>
      <c r="F225" s="70">
        <v>6.73</v>
      </c>
      <c r="G225" s="16">
        <f t="shared" si="7"/>
        <v>0</v>
      </c>
      <c r="H225" s="70"/>
      <c r="I225" s="181"/>
      <c r="J225" s="75"/>
      <c r="K225" s="16">
        <f>июл.23!K225+авг.23!H225-авг.23!G225</f>
        <v>0</v>
      </c>
      <c r="L225" s="11"/>
    </row>
    <row r="226" spans="1:12">
      <c r="A226" s="138"/>
      <c r="B226" s="119">
        <v>224</v>
      </c>
      <c r="C226" s="69">
        <v>8299</v>
      </c>
      <c r="D226" s="69">
        <v>8565</v>
      </c>
      <c r="E226" s="70">
        <f t="shared" si="6"/>
        <v>266</v>
      </c>
      <c r="F226" s="70">
        <v>6.73</v>
      </c>
      <c r="G226" s="16">
        <f t="shared" si="7"/>
        <v>1790.18</v>
      </c>
      <c r="H226" s="70">
        <v>2400</v>
      </c>
      <c r="I226" s="181">
        <v>162162</v>
      </c>
      <c r="J226" s="75">
        <v>45142</v>
      </c>
      <c r="K226" s="16">
        <f>июл.23!K226+авг.23!H226-авг.23!G226</f>
        <v>-3739.2700000000023</v>
      </c>
      <c r="L226" s="11"/>
    </row>
    <row r="227" spans="1:12">
      <c r="A227" s="138"/>
      <c r="B227" s="119">
        <v>225</v>
      </c>
      <c r="C227" s="69"/>
      <c r="D227" s="69"/>
      <c r="E227" s="70">
        <f t="shared" si="6"/>
        <v>0</v>
      </c>
      <c r="F227" s="70">
        <v>6.73</v>
      </c>
      <c r="G227" s="16">
        <f t="shared" si="7"/>
        <v>0</v>
      </c>
      <c r="H227" s="70"/>
      <c r="I227" s="181"/>
      <c r="J227" s="75"/>
      <c r="K227" s="16">
        <f>июл.23!K227+авг.23!H227-авг.23!G227</f>
        <v>0</v>
      </c>
      <c r="L227" s="11"/>
    </row>
    <row r="228" spans="1:12">
      <c r="A228" s="138"/>
      <c r="B228" s="119">
        <v>226</v>
      </c>
      <c r="C228" s="69"/>
      <c r="D228" s="69"/>
      <c r="E228" s="70">
        <f t="shared" si="6"/>
        <v>0</v>
      </c>
      <c r="F228" s="70">
        <v>6.73</v>
      </c>
      <c r="G228" s="16">
        <f t="shared" si="7"/>
        <v>0</v>
      </c>
      <c r="H228" s="70"/>
      <c r="I228" s="181"/>
      <c r="J228" s="75"/>
      <c r="K228" s="16">
        <f>июл.23!K228+авг.23!H228-авг.23!G228</f>
        <v>0</v>
      </c>
      <c r="L228" s="11"/>
    </row>
    <row r="229" spans="1:12">
      <c r="A229" s="138"/>
      <c r="B229" s="119">
        <v>227</v>
      </c>
      <c r="C229" s="69">
        <v>2600</v>
      </c>
      <c r="D229" s="69">
        <v>2839</v>
      </c>
      <c r="E229" s="70">
        <f t="shared" si="6"/>
        <v>239</v>
      </c>
      <c r="F229" s="70">
        <v>6.73</v>
      </c>
      <c r="G229" s="16">
        <f t="shared" si="7"/>
        <v>1608.47</v>
      </c>
      <c r="H229" s="70"/>
      <c r="I229" s="181"/>
      <c r="J229" s="75"/>
      <c r="K229" s="16">
        <f>июл.23!K229+авг.23!H229-авг.23!G229</f>
        <v>-2240.2900000000009</v>
      </c>
      <c r="L229" s="11"/>
    </row>
    <row r="230" spans="1:12">
      <c r="A230" s="138"/>
      <c r="B230" s="119">
        <v>228</v>
      </c>
      <c r="C230" s="69">
        <v>1436</v>
      </c>
      <c r="D230" s="69">
        <v>1481</v>
      </c>
      <c r="E230" s="70">
        <f t="shared" si="6"/>
        <v>45</v>
      </c>
      <c r="F230" s="70">
        <v>6.73</v>
      </c>
      <c r="G230" s="16">
        <f t="shared" si="7"/>
        <v>302.85000000000002</v>
      </c>
      <c r="H230" s="70"/>
      <c r="I230" s="181"/>
      <c r="J230" s="75"/>
      <c r="K230" s="16">
        <f>июл.23!K230+авг.23!H230-авг.23!G230</f>
        <v>-2483.37</v>
      </c>
      <c r="L230" s="11"/>
    </row>
    <row r="231" spans="1:12">
      <c r="A231" s="138"/>
      <c r="B231" s="119">
        <v>229</v>
      </c>
      <c r="C231" s="69">
        <v>1331</v>
      </c>
      <c r="D231" s="69">
        <v>1379</v>
      </c>
      <c r="E231" s="70">
        <f t="shared" si="6"/>
        <v>48</v>
      </c>
      <c r="F231" s="70">
        <v>6.73</v>
      </c>
      <c r="G231" s="16">
        <f t="shared" si="7"/>
        <v>323.04000000000002</v>
      </c>
      <c r="H231" s="70"/>
      <c r="I231" s="181"/>
      <c r="J231" s="75"/>
      <c r="K231" s="16">
        <f>июл.23!K231+авг.23!H231-авг.23!G231</f>
        <v>-1191.21</v>
      </c>
      <c r="L231" s="11"/>
    </row>
    <row r="232" spans="1:12">
      <c r="A232" s="138"/>
      <c r="B232" s="119">
        <v>230</v>
      </c>
      <c r="C232" s="69">
        <v>5</v>
      </c>
      <c r="D232" s="69">
        <v>35</v>
      </c>
      <c r="E232" s="70">
        <f t="shared" si="6"/>
        <v>30</v>
      </c>
      <c r="F232" s="70">
        <v>6.73</v>
      </c>
      <c r="G232" s="16">
        <f t="shared" si="7"/>
        <v>201.9</v>
      </c>
      <c r="H232" s="70">
        <v>500</v>
      </c>
      <c r="I232" s="181">
        <v>817825</v>
      </c>
      <c r="J232" s="75">
        <v>45145</v>
      </c>
      <c r="K232" s="16">
        <f>июл.23!K232+авг.23!H232-авг.23!G232</f>
        <v>271.17999999999995</v>
      </c>
      <c r="L232" s="11"/>
    </row>
    <row r="233" spans="1:12">
      <c r="A233" s="138"/>
      <c r="B233" s="119">
        <v>231</v>
      </c>
      <c r="C233" s="69"/>
      <c r="D233" s="69"/>
      <c r="E233" s="70">
        <f t="shared" si="6"/>
        <v>0</v>
      </c>
      <c r="F233" s="70">
        <v>6.73</v>
      </c>
      <c r="G233" s="16">
        <f t="shared" si="7"/>
        <v>0</v>
      </c>
      <c r="H233" s="70"/>
      <c r="I233" s="168"/>
      <c r="J233" s="75"/>
      <c r="K233" s="16">
        <f>июл.23!K233+авг.23!H233-авг.23!G233</f>
        <v>0</v>
      </c>
      <c r="L233" s="11"/>
    </row>
    <row r="234" spans="1:12">
      <c r="A234" s="138"/>
      <c r="B234" s="119">
        <v>232</v>
      </c>
      <c r="C234" s="69"/>
      <c r="D234" s="69"/>
      <c r="E234" s="70">
        <f t="shared" si="6"/>
        <v>0</v>
      </c>
      <c r="F234" s="70">
        <v>6.73</v>
      </c>
      <c r="G234" s="16">
        <f t="shared" si="7"/>
        <v>0</v>
      </c>
      <c r="H234" s="70"/>
      <c r="I234" s="168"/>
      <c r="J234" s="75"/>
      <c r="K234" s="16">
        <f>июл.23!K234+авг.23!H234-авг.23!G234</f>
        <v>0</v>
      </c>
      <c r="L234" s="11"/>
    </row>
    <row r="235" spans="1:12">
      <c r="A235" s="138"/>
      <c r="B235" s="119">
        <v>233</v>
      </c>
      <c r="C235" s="69"/>
      <c r="D235" s="69"/>
      <c r="E235" s="70">
        <f t="shared" si="6"/>
        <v>0</v>
      </c>
      <c r="F235" s="70">
        <v>6.73</v>
      </c>
      <c r="G235" s="16">
        <f t="shared" si="7"/>
        <v>0</v>
      </c>
      <c r="H235" s="70"/>
      <c r="I235" s="168"/>
      <c r="J235" s="75"/>
      <c r="K235" s="16">
        <f>июл.23!K235+авг.23!H235-авг.23!G235</f>
        <v>0</v>
      </c>
      <c r="L235" s="11"/>
    </row>
    <row r="236" spans="1:12">
      <c r="A236" s="138"/>
      <c r="B236" s="119">
        <v>234</v>
      </c>
      <c r="C236" s="69"/>
      <c r="D236" s="69"/>
      <c r="E236" s="70">
        <f t="shared" si="6"/>
        <v>0</v>
      </c>
      <c r="F236" s="70">
        <v>6.73</v>
      </c>
      <c r="G236" s="16">
        <f t="shared" si="7"/>
        <v>0</v>
      </c>
      <c r="H236" s="70"/>
      <c r="I236" s="168"/>
      <c r="J236" s="75"/>
      <c r="K236" s="16">
        <f>июл.23!K236+авг.23!H236-авг.23!G236</f>
        <v>0</v>
      </c>
      <c r="L236" s="11"/>
    </row>
    <row r="237" spans="1:12">
      <c r="A237" s="138"/>
      <c r="B237" s="119">
        <v>235</v>
      </c>
      <c r="C237" s="69"/>
      <c r="D237" s="69"/>
      <c r="E237" s="70">
        <f t="shared" si="6"/>
        <v>0</v>
      </c>
      <c r="F237" s="70">
        <v>6.73</v>
      </c>
      <c r="G237" s="16">
        <f t="shared" si="7"/>
        <v>0</v>
      </c>
      <c r="H237" s="70"/>
      <c r="I237" s="168"/>
      <c r="J237" s="75"/>
      <c r="K237" s="16">
        <f>июл.23!K237+авг.23!H237-авг.23!G237</f>
        <v>0</v>
      </c>
      <c r="L237" s="11"/>
    </row>
    <row r="238" spans="1:12">
      <c r="A238" s="138"/>
      <c r="B238" s="119">
        <v>236</v>
      </c>
      <c r="C238" s="69"/>
      <c r="D238" s="69"/>
      <c r="E238" s="70">
        <f t="shared" si="6"/>
        <v>0</v>
      </c>
      <c r="F238" s="70">
        <v>6.73</v>
      </c>
      <c r="G238" s="16">
        <f t="shared" si="7"/>
        <v>0</v>
      </c>
      <c r="H238" s="70"/>
      <c r="I238" s="168"/>
      <c r="J238" s="75"/>
      <c r="K238" s="16">
        <f>июл.23!K238+авг.23!H238-авг.23!G238</f>
        <v>0</v>
      </c>
      <c r="L238" s="11"/>
    </row>
    <row r="239" spans="1:12">
      <c r="A239" s="138"/>
      <c r="B239" s="119">
        <v>237</v>
      </c>
      <c r="C239" s="69"/>
      <c r="D239" s="69"/>
      <c r="E239" s="70">
        <f t="shared" si="6"/>
        <v>0</v>
      </c>
      <c r="F239" s="70">
        <v>6.73</v>
      </c>
      <c r="G239" s="16">
        <f t="shared" si="7"/>
        <v>0</v>
      </c>
      <c r="H239" s="70"/>
      <c r="I239" s="168"/>
      <c r="J239" s="75"/>
      <c r="K239" s="16">
        <f>июл.23!K239+авг.23!H239-авг.23!G239</f>
        <v>0</v>
      </c>
      <c r="L239" s="11"/>
    </row>
    <row r="240" spans="1:12">
      <c r="A240" s="138"/>
      <c r="B240" s="119">
        <v>238</v>
      </c>
      <c r="C240" s="69"/>
      <c r="D240" s="69"/>
      <c r="E240" s="70">
        <f t="shared" si="6"/>
        <v>0</v>
      </c>
      <c r="F240" s="70">
        <v>6.73</v>
      </c>
      <c r="G240" s="16">
        <f t="shared" si="7"/>
        <v>0</v>
      </c>
      <c r="H240" s="70"/>
      <c r="I240" s="168"/>
      <c r="J240" s="75"/>
      <c r="K240" s="16">
        <f>июл.23!K240+авг.23!H240-авг.23!G240</f>
        <v>0</v>
      </c>
      <c r="L240" s="11"/>
    </row>
    <row r="241" spans="1:12">
      <c r="A241" s="138"/>
      <c r="B241" s="119">
        <v>239</v>
      </c>
      <c r="C241" s="69"/>
      <c r="D241" s="69"/>
      <c r="E241" s="70">
        <f t="shared" si="6"/>
        <v>0</v>
      </c>
      <c r="F241" s="70">
        <v>6.73</v>
      </c>
      <c r="G241" s="16">
        <f t="shared" si="7"/>
        <v>0</v>
      </c>
      <c r="H241" s="70"/>
      <c r="I241" s="168"/>
      <c r="J241" s="75"/>
      <c r="K241" s="16">
        <f>июл.23!K241+авг.23!H241-авг.23!G241</f>
        <v>0</v>
      </c>
      <c r="L241" s="11"/>
    </row>
    <row r="242" spans="1:12">
      <c r="A242" s="138"/>
      <c r="B242" s="119">
        <v>240</v>
      </c>
      <c r="C242" s="69"/>
      <c r="D242" s="69"/>
      <c r="E242" s="70">
        <f t="shared" si="6"/>
        <v>0</v>
      </c>
      <c r="F242" s="70">
        <v>6.73</v>
      </c>
      <c r="G242" s="16">
        <f t="shared" si="7"/>
        <v>0</v>
      </c>
      <c r="H242" s="70"/>
      <c r="I242" s="168"/>
      <c r="J242" s="75"/>
      <c r="K242" s="16">
        <f>июл.23!K242+авг.23!H242-авг.23!G242</f>
        <v>0</v>
      </c>
      <c r="L242" s="11"/>
    </row>
    <row r="243" spans="1:12">
      <c r="A243" s="138"/>
      <c r="B243" s="119">
        <v>241</v>
      </c>
      <c r="C243" s="69"/>
      <c r="D243" s="69"/>
      <c r="E243" s="70">
        <f t="shared" si="6"/>
        <v>0</v>
      </c>
      <c r="F243" s="70">
        <v>6.73</v>
      </c>
      <c r="G243" s="16">
        <f t="shared" si="7"/>
        <v>0</v>
      </c>
      <c r="H243" s="70"/>
      <c r="I243" s="168"/>
      <c r="J243" s="75"/>
      <c r="K243" s="16">
        <f>июл.23!K243+авг.23!H243-авг.23!G243</f>
        <v>0</v>
      </c>
      <c r="L243" s="11"/>
    </row>
    <row r="244" spans="1:12">
      <c r="A244" s="138"/>
      <c r="B244" s="119">
        <v>242</v>
      </c>
      <c r="C244" s="69">
        <v>37159</v>
      </c>
      <c r="D244" s="69">
        <v>38223</v>
      </c>
      <c r="E244" s="70">
        <f t="shared" si="6"/>
        <v>1064</v>
      </c>
      <c r="F244" s="70">
        <v>6.73</v>
      </c>
      <c r="G244" s="16">
        <f t="shared" si="7"/>
        <v>7160.72</v>
      </c>
      <c r="H244" s="70"/>
      <c r="I244" s="168"/>
      <c r="J244" s="75"/>
      <c r="K244" s="16">
        <f>июл.23!K244+авг.23!H244-авг.23!G244</f>
        <v>-73343.540000000008</v>
      </c>
      <c r="L244" s="11"/>
    </row>
    <row r="245" spans="1:12">
      <c r="A245" s="138"/>
      <c r="B245" s="119">
        <v>243</v>
      </c>
      <c r="C245" s="69">
        <v>24198</v>
      </c>
      <c r="D245" s="69">
        <v>24248</v>
      </c>
      <c r="E245" s="70">
        <f t="shared" si="6"/>
        <v>50</v>
      </c>
      <c r="F245" s="112">
        <v>4.71</v>
      </c>
      <c r="G245" s="16">
        <f t="shared" si="7"/>
        <v>235.5</v>
      </c>
      <c r="H245" s="70">
        <v>500</v>
      </c>
      <c r="I245" s="168">
        <v>163551</v>
      </c>
      <c r="J245" s="75">
        <v>45147</v>
      </c>
      <c r="K245" s="16">
        <f>июл.23!K245+авг.23!H245-авг.23!G245</f>
        <v>514.25</v>
      </c>
      <c r="L245" s="11"/>
    </row>
    <row r="246" spans="1:12">
      <c r="A246" s="138"/>
      <c r="B246" s="119">
        <v>244</v>
      </c>
      <c r="C246" s="69"/>
      <c r="D246" s="69"/>
      <c r="E246" s="70">
        <f t="shared" si="6"/>
        <v>0</v>
      </c>
      <c r="F246" s="70">
        <v>6.73</v>
      </c>
      <c r="G246" s="16">
        <f t="shared" si="7"/>
        <v>0</v>
      </c>
      <c r="H246" s="70"/>
      <c r="I246" s="168"/>
      <c r="J246" s="75"/>
      <c r="K246" s="16">
        <f>июл.23!K246+авг.23!H246-авг.23!G246</f>
        <v>0</v>
      </c>
      <c r="L246" s="11"/>
    </row>
    <row r="247" spans="1:12">
      <c r="A247" s="138"/>
      <c r="B247" s="119">
        <v>245</v>
      </c>
      <c r="C247" s="69">
        <v>39356</v>
      </c>
      <c r="D247" s="69">
        <v>39758</v>
      </c>
      <c r="E247" s="70">
        <f t="shared" si="6"/>
        <v>402</v>
      </c>
      <c r="F247" s="112">
        <v>4.71</v>
      </c>
      <c r="G247" s="16">
        <f t="shared" si="7"/>
        <v>1893.42</v>
      </c>
      <c r="H247" s="70">
        <v>4000</v>
      </c>
      <c r="I247" s="168">
        <v>122344</v>
      </c>
      <c r="J247" s="75">
        <v>45169</v>
      </c>
      <c r="K247" s="16">
        <f>июл.23!K247+авг.23!H247-авг.23!G247</f>
        <v>-8010.6399999999976</v>
      </c>
      <c r="L247" s="11"/>
    </row>
    <row r="248" spans="1:12">
      <c r="A248" s="138"/>
      <c r="B248" s="119">
        <v>246</v>
      </c>
      <c r="C248" s="69">
        <v>48400</v>
      </c>
      <c r="D248" s="69">
        <v>48986</v>
      </c>
      <c r="E248" s="70">
        <f t="shared" si="6"/>
        <v>586</v>
      </c>
      <c r="F248" s="112">
        <v>4.71</v>
      </c>
      <c r="G248" s="16">
        <f t="shared" si="7"/>
        <v>2760.06</v>
      </c>
      <c r="H248" s="70">
        <v>3400</v>
      </c>
      <c r="I248" s="181">
        <v>458562</v>
      </c>
      <c r="J248" s="75">
        <v>45142</v>
      </c>
      <c r="K248" s="16">
        <f>июл.23!K248+авг.23!H248-авг.23!G248</f>
        <v>2950.2099999999987</v>
      </c>
      <c r="L248" s="11"/>
    </row>
    <row r="249" spans="1:12">
      <c r="A249" s="138"/>
      <c r="B249" s="119">
        <v>247</v>
      </c>
      <c r="C249" s="69"/>
      <c r="D249" s="69"/>
      <c r="E249" s="70">
        <f t="shared" si="6"/>
        <v>0</v>
      </c>
      <c r="F249" s="70">
        <v>6.73</v>
      </c>
      <c r="G249" s="16">
        <f t="shared" si="7"/>
        <v>0</v>
      </c>
      <c r="H249" s="70"/>
      <c r="I249" s="168"/>
      <c r="J249" s="75"/>
      <c r="K249" s="16">
        <f>июл.23!K249+авг.23!H249-авг.23!G249</f>
        <v>0</v>
      </c>
      <c r="L249" s="11"/>
    </row>
    <row r="250" spans="1:12">
      <c r="A250" s="138"/>
      <c r="B250" s="119">
        <v>248</v>
      </c>
      <c r="C250" s="69"/>
      <c r="D250" s="69"/>
      <c r="E250" s="70">
        <f t="shared" si="6"/>
        <v>0</v>
      </c>
      <c r="F250" s="70">
        <v>6.73</v>
      </c>
      <c r="G250" s="16">
        <f t="shared" si="7"/>
        <v>0</v>
      </c>
      <c r="H250" s="70"/>
      <c r="I250" s="168"/>
      <c r="J250" s="75"/>
      <c r="K250" s="16">
        <f>июл.23!K250+авг.23!H250-авг.23!G250</f>
        <v>0</v>
      </c>
      <c r="L250" s="11"/>
    </row>
    <row r="251" spans="1:12">
      <c r="A251" s="138"/>
      <c r="B251" s="119">
        <v>249</v>
      </c>
      <c r="C251" s="69">
        <v>26296</v>
      </c>
      <c r="D251" s="69">
        <v>26499</v>
      </c>
      <c r="E251" s="70">
        <f t="shared" si="6"/>
        <v>203</v>
      </c>
      <c r="F251" s="112">
        <v>0</v>
      </c>
      <c r="G251" s="16">
        <f t="shared" si="7"/>
        <v>0</v>
      </c>
      <c r="H251" s="70"/>
      <c r="I251" s="168"/>
      <c r="J251" s="75"/>
      <c r="K251" s="16">
        <f>июл.23!K251+авг.23!H251-авг.23!G251</f>
        <v>0</v>
      </c>
      <c r="L251" s="11"/>
    </row>
    <row r="252" spans="1:12">
      <c r="A252" s="138"/>
      <c r="B252" s="119">
        <v>250</v>
      </c>
      <c r="C252" s="69">
        <v>1</v>
      </c>
      <c r="D252" s="69">
        <v>5</v>
      </c>
      <c r="E252" s="70">
        <f t="shared" si="6"/>
        <v>4</v>
      </c>
      <c r="F252" s="70">
        <v>6.73</v>
      </c>
      <c r="G252" s="16">
        <f t="shared" si="7"/>
        <v>26.92</v>
      </c>
      <c r="H252" s="70"/>
      <c r="I252" s="168"/>
      <c r="J252" s="75"/>
      <c r="K252" s="16">
        <f>июл.23!K252+авг.23!H252-авг.23!G252</f>
        <v>-26.92</v>
      </c>
      <c r="L252" s="11"/>
    </row>
    <row r="253" spans="1:12">
      <c r="A253" s="77"/>
      <c r="B253" s="119">
        <v>251</v>
      </c>
      <c r="C253" s="69">
        <v>34021</v>
      </c>
      <c r="D253" s="69">
        <v>34608</v>
      </c>
      <c r="E253" s="70">
        <f t="shared" si="6"/>
        <v>587</v>
      </c>
      <c r="F253" s="112">
        <v>4.71</v>
      </c>
      <c r="G253" s="16">
        <f t="shared" si="7"/>
        <v>2764.77</v>
      </c>
      <c r="H253" s="70"/>
      <c r="I253" s="168"/>
      <c r="J253" s="75"/>
      <c r="K253" s="16">
        <f>июл.23!K253+авг.23!H253-авг.23!G253</f>
        <v>759.58000000000038</v>
      </c>
      <c r="L253" s="11"/>
    </row>
    <row r="254" spans="1:12">
      <c r="A254" s="138"/>
      <c r="B254" s="119">
        <v>252</v>
      </c>
      <c r="C254" s="69">
        <v>1</v>
      </c>
      <c r="D254" s="69">
        <v>5</v>
      </c>
      <c r="E254" s="70">
        <f t="shared" si="6"/>
        <v>4</v>
      </c>
      <c r="F254" s="70">
        <v>6.73</v>
      </c>
      <c r="G254" s="16">
        <f t="shared" si="7"/>
        <v>26.92</v>
      </c>
      <c r="H254" s="70"/>
      <c r="I254" s="168"/>
      <c r="J254" s="75"/>
      <c r="K254" s="16">
        <f>июл.23!K254+авг.23!H254-авг.23!G254</f>
        <v>-26.92</v>
      </c>
      <c r="L254" s="11"/>
    </row>
    <row r="255" spans="1:12">
      <c r="A255" s="138"/>
      <c r="B255" s="119">
        <v>253</v>
      </c>
      <c r="C255" s="69">
        <v>5</v>
      </c>
      <c r="D255" s="69">
        <v>5</v>
      </c>
      <c r="E255" s="70">
        <f t="shared" si="6"/>
        <v>0</v>
      </c>
      <c r="F255" s="70">
        <v>6.73</v>
      </c>
      <c r="G255" s="16">
        <f t="shared" si="7"/>
        <v>0</v>
      </c>
      <c r="H255" s="70"/>
      <c r="I255" s="168"/>
      <c r="J255" s="75"/>
      <c r="K255" s="16">
        <f>июл.23!K255+авг.23!H255-авг.23!G255</f>
        <v>-6.73</v>
      </c>
      <c r="L255" s="11"/>
    </row>
    <row r="256" spans="1:12">
      <c r="A256" s="138"/>
      <c r="B256" s="119">
        <v>254</v>
      </c>
      <c r="C256" s="69"/>
      <c r="D256" s="69"/>
      <c r="E256" s="70">
        <f t="shared" si="6"/>
        <v>0</v>
      </c>
      <c r="F256" s="70">
        <v>6.73</v>
      </c>
      <c r="G256" s="16">
        <f t="shared" si="7"/>
        <v>0</v>
      </c>
      <c r="H256" s="70"/>
      <c r="I256" s="168"/>
      <c r="J256" s="75"/>
      <c r="K256" s="16">
        <f>июл.23!K256+авг.23!H256-авг.23!G256</f>
        <v>0</v>
      </c>
      <c r="L256" s="11"/>
    </row>
    <row r="257" spans="1:12">
      <c r="A257" s="138"/>
      <c r="B257" s="119">
        <v>256</v>
      </c>
      <c r="C257" s="69">
        <v>1124</v>
      </c>
      <c r="D257" s="69">
        <v>1131</v>
      </c>
      <c r="E257" s="70">
        <f t="shared" si="6"/>
        <v>7</v>
      </c>
      <c r="F257" s="70">
        <v>6.73</v>
      </c>
      <c r="G257" s="16">
        <f t="shared" si="7"/>
        <v>47.11</v>
      </c>
      <c r="H257" s="70"/>
      <c r="I257" s="168"/>
      <c r="J257" s="75"/>
      <c r="K257" s="16">
        <f>июл.23!K257+авг.23!H257-авг.23!G257</f>
        <v>-84.710000000000662</v>
      </c>
      <c r="L257" s="11"/>
    </row>
    <row r="258" spans="1:12">
      <c r="A258" s="138"/>
      <c r="B258" s="119">
        <v>258</v>
      </c>
      <c r="C258" s="69">
        <v>995</v>
      </c>
      <c r="D258" s="69">
        <v>1127</v>
      </c>
      <c r="E258" s="70">
        <f t="shared" si="6"/>
        <v>132</v>
      </c>
      <c r="F258" s="141">
        <v>4.71</v>
      </c>
      <c r="G258" s="16">
        <f t="shared" si="7"/>
        <v>621.72</v>
      </c>
      <c r="H258" s="70"/>
      <c r="I258" s="168"/>
      <c r="J258" s="75"/>
      <c r="K258" s="16">
        <f>июл.23!K258+авг.23!H258-авг.23!G258</f>
        <v>-768.68000000000029</v>
      </c>
      <c r="L258" s="11"/>
    </row>
    <row r="259" spans="1:12">
      <c r="A259" s="138"/>
      <c r="B259" s="119">
        <v>259</v>
      </c>
      <c r="C259" s="69"/>
      <c r="D259" s="69"/>
      <c r="E259" s="70">
        <f t="shared" si="6"/>
        <v>0</v>
      </c>
      <c r="F259" s="70">
        <v>6.73</v>
      </c>
      <c r="G259" s="16">
        <f t="shared" si="7"/>
        <v>0</v>
      </c>
      <c r="H259" s="70"/>
      <c r="I259" s="168"/>
      <c r="J259" s="75"/>
      <c r="K259" s="16">
        <f>июл.23!K259+авг.23!H259-авг.23!G259</f>
        <v>0</v>
      </c>
      <c r="L259" s="11"/>
    </row>
    <row r="260" spans="1:12">
      <c r="A260" s="138"/>
      <c r="B260" s="119">
        <v>260</v>
      </c>
      <c r="C260" s="69">
        <v>40</v>
      </c>
      <c r="D260" s="69">
        <v>62</v>
      </c>
      <c r="E260" s="70">
        <f t="shared" si="6"/>
        <v>22</v>
      </c>
      <c r="F260" s="70">
        <v>6.73</v>
      </c>
      <c r="G260" s="16">
        <f t="shared" si="7"/>
        <v>148.06</v>
      </c>
      <c r="H260" s="70"/>
      <c r="I260" s="168"/>
      <c r="J260" s="75"/>
      <c r="K260" s="16">
        <f>июл.23!K260+авг.23!H260-авг.23!G260</f>
        <v>625.8900000000001</v>
      </c>
      <c r="L260" s="11"/>
    </row>
    <row r="261" spans="1:12">
      <c r="A261" s="138"/>
      <c r="B261" s="119">
        <v>261</v>
      </c>
      <c r="C261" s="69"/>
      <c r="D261" s="69"/>
      <c r="E261" s="70">
        <f t="shared" si="6"/>
        <v>0</v>
      </c>
      <c r="F261" s="70">
        <v>6.73</v>
      </c>
      <c r="G261" s="16">
        <f t="shared" si="7"/>
        <v>0</v>
      </c>
      <c r="H261" s="70"/>
      <c r="I261" s="168"/>
      <c r="J261" s="75"/>
      <c r="K261" s="16">
        <f>июл.23!K261+авг.23!H261-авг.23!G261</f>
        <v>0</v>
      </c>
      <c r="L261" s="11"/>
    </row>
    <row r="262" spans="1:12">
      <c r="A262" s="138"/>
      <c r="B262" s="119">
        <v>262</v>
      </c>
      <c r="C262" s="69"/>
      <c r="D262" s="69"/>
      <c r="E262" s="70">
        <f t="shared" si="6"/>
        <v>0</v>
      </c>
      <c r="F262" s="70">
        <v>6.73</v>
      </c>
      <c r="G262" s="16">
        <f t="shared" si="7"/>
        <v>0</v>
      </c>
      <c r="H262" s="70"/>
      <c r="I262" s="168"/>
      <c r="J262" s="75"/>
      <c r="K262" s="16">
        <f>июл.23!K262+авг.23!H262-авг.23!G262</f>
        <v>0</v>
      </c>
      <c r="L262" s="11"/>
    </row>
    <row r="263" spans="1:12">
      <c r="A263" s="138"/>
      <c r="B263" s="119">
        <v>263</v>
      </c>
      <c r="C263" s="69"/>
      <c r="D263" s="69"/>
      <c r="E263" s="70">
        <f t="shared" si="6"/>
        <v>0</v>
      </c>
      <c r="F263" s="70">
        <v>6.73</v>
      </c>
      <c r="G263" s="16">
        <f t="shared" si="7"/>
        <v>0</v>
      </c>
      <c r="H263" s="70"/>
      <c r="I263" s="168"/>
      <c r="J263" s="75"/>
      <c r="K263" s="16">
        <f>июл.23!K263+авг.23!H263-авг.23!G263</f>
        <v>0</v>
      </c>
      <c r="L263" s="11"/>
    </row>
    <row r="264" spans="1:12">
      <c r="A264" s="138"/>
      <c r="B264" s="119">
        <v>264</v>
      </c>
      <c r="C264" s="69"/>
      <c r="D264" s="69"/>
      <c r="E264" s="70">
        <f t="shared" si="6"/>
        <v>0</v>
      </c>
      <c r="F264" s="70">
        <v>6.73</v>
      </c>
      <c r="G264" s="16">
        <f t="shared" si="7"/>
        <v>0</v>
      </c>
      <c r="H264" s="70"/>
      <c r="I264" s="168"/>
      <c r="J264" s="75"/>
      <c r="K264" s="16">
        <f>июл.23!K264+авг.23!H264-авг.23!G264</f>
        <v>0</v>
      </c>
      <c r="L264" s="11"/>
    </row>
    <row r="265" spans="1:12">
      <c r="A265" s="138"/>
      <c r="B265" s="119">
        <v>265</v>
      </c>
      <c r="C265" s="69">
        <v>260</v>
      </c>
      <c r="D265" s="69">
        <v>355</v>
      </c>
      <c r="E265" s="70">
        <f t="shared" si="6"/>
        <v>95</v>
      </c>
      <c r="F265" s="70">
        <v>6.73</v>
      </c>
      <c r="G265" s="16">
        <f t="shared" si="7"/>
        <v>639.35</v>
      </c>
      <c r="H265" s="70"/>
      <c r="I265" s="181"/>
      <c r="J265" s="75"/>
      <c r="K265" s="16">
        <f>июл.23!K265+авг.23!H265-авг.23!G265</f>
        <v>-1830.56</v>
      </c>
      <c r="L265" s="11"/>
    </row>
    <row r="266" spans="1:12">
      <c r="A266" s="138"/>
      <c r="B266" s="119">
        <v>266</v>
      </c>
      <c r="C266" s="69">
        <v>12608</v>
      </c>
      <c r="D266" s="69">
        <v>12895</v>
      </c>
      <c r="E266" s="70">
        <f t="shared" si="6"/>
        <v>287</v>
      </c>
      <c r="F266" s="112">
        <v>4.71</v>
      </c>
      <c r="G266" s="16">
        <f t="shared" si="7"/>
        <v>1351.77</v>
      </c>
      <c r="H266" s="70">
        <v>2000</v>
      </c>
      <c r="I266" s="181">
        <v>46831</v>
      </c>
      <c r="J266" s="75">
        <v>45141</v>
      </c>
      <c r="K266" s="16">
        <f>июл.23!K266+авг.23!H266-авг.23!G266</f>
        <v>2932.440000000001</v>
      </c>
      <c r="L266" s="11"/>
    </row>
    <row r="267" spans="1:12">
      <c r="A267" s="27"/>
      <c r="B267" s="119">
        <v>267</v>
      </c>
      <c r="C267" s="69">
        <v>1106</v>
      </c>
      <c r="D267" s="69">
        <v>1261</v>
      </c>
      <c r="E267" s="70">
        <f t="shared" ref="E267:E331" si="8">D267-C267</f>
        <v>155</v>
      </c>
      <c r="F267" s="70">
        <v>6.73</v>
      </c>
      <c r="G267" s="16">
        <f t="shared" ref="G267:G331" si="9">F267*E267</f>
        <v>1043.1500000000001</v>
      </c>
      <c r="H267" s="70"/>
      <c r="I267" s="181"/>
      <c r="J267" s="75"/>
      <c r="K267" s="16">
        <f>июл.23!K267+авг.23!H267-авг.23!G267</f>
        <v>-1519.7900000000004</v>
      </c>
      <c r="L267" s="11"/>
    </row>
    <row r="268" spans="1:12">
      <c r="A268" s="138"/>
      <c r="B268" s="119">
        <v>268</v>
      </c>
      <c r="C268" s="69">
        <v>92020</v>
      </c>
      <c r="D268" s="69">
        <v>92499</v>
      </c>
      <c r="E268" s="70">
        <f t="shared" si="8"/>
        <v>479</v>
      </c>
      <c r="F268" s="112">
        <v>4.71</v>
      </c>
      <c r="G268" s="16">
        <f t="shared" si="9"/>
        <v>2256.09</v>
      </c>
      <c r="H268" s="70">
        <v>7000</v>
      </c>
      <c r="I268" s="168">
        <v>573824</v>
      </c>
      <c r="J268" s="75">
        <v>45152</v>
      </c>
      <c r="K268" s="16">
        <f>июл.23!K268+авг.23!H268-авг.23!G268</f>
        <v>9693.42</v>
      </c>
      <c r="L268" s="11"/>
    </row>
    <row r="269" spans="1:12">
      <c r="A269" s="138"/>
      <c r="B269" s="119">
        <v>269</v>
      </c>
      <c r="C269" s="69">
        <v>124</v>
      </c>
      <c r="D269" s="69">
        <v>124</v>
      </c>
      <c r="E269" s="70">
        <f t="shared" si="8"/>
        <v>0</v>
      </c>
      <c r="F269" s="70">
        <v>6.73</v>
      </c>
      <c r="G269" s="16">
        <f t="shared" si="9"/>
        <v>0</v>
      </c>
      <c r="H269" s="70"/>
      <c r="I269" s="168"/>
      <c r="J269" s="75"/>
      <c r="K269" s="16">
        <f>июл.23!K269+авг.23!H269-авг.23!G269</f>
        <v>0</v>
      </c>
      <c r="L269" s="11"/>
    </row>
    <row r="270" spans="1:12">
      <c r="A270" s="138"/>
      <c r="B270" s="119">
        <v>270</v>
      </c>
      <c r="C270" s="69">
        <v>7469</v>
      </c>
      <c r="D270" s="69">
        <v>7516</v>
      </c>
      <c r="E270" s="70">
        <f t="shared" si="8"/>
        <v>47</v>
      </c>
      <c r="F270" s="70">
        <v>6.73</v>
      </c>
      <c r="G270" s="16">
        <f t="shared" si="9"/>
        <v>316.31</v>
      </c>
      <c r="H270" s="70">
        <v>5801.26</v>
      </c>
      <c r="I270" s="168">
        <v>20</v>
      </c>
      <c r="J270" s="75">
        <v>45160</v>
      </c>
      <c r="K270" s="16">
        <f>июл.23!K270+авг.23!H270-авг.23!G270</f>
        <v>-24147.24</v>
      </c>
      <c r="L270" s="11"/>
    </row>
    <row r="271" spans="1:12">
      <c r="A271" s="138"/>
      <c r="B271" s="119">
        <v>272</v>
      </c>
      <c r="C271" s="69"/>
      <c r="D271" s="69"/>
      <c r="E271" s="70">
        <f t="shared" si="8"/>
        <v>0</v>
      </c>
      <c r="F271" s="70">
        <v>6.73</v>
      </c>
      <c r="G271" s="16">
        <f t="shared" si="9"/>
        <v>0</v>
      </c>
      <c r="H271" s="70"/>
      <c r="I271" s="168"/>
      <c r="J271" s="75"/>
      <c r="K271" s="16">
        <f>июл.23!K271+авг.23!H271-авг.23!G271</f>
        <v>0</v>
      </c>
      <c r="L271" s="11"/>
    </row>
    <row r="272" spans="1:12">
      <c r="A272" s="138"/>
      <c r="B272" s="119">
        <v>273</v>
      </c>
      <c r="C272" s="69">
        <v>19542</v>
      </c>
      <c r="D272" s="69">
        <v>20882</v>
      </c>
      <c r="E272" s="70">
        <f t="shared" si="8"/>
        <v>1340</v>
      </c>
      <c r="F272" s="70">
        <v>6.73</v>
      </c>
      <c r="G272" s="16">
        <f t="shared" si="9"/>
        <v>9018.2000000000007</v>
      </c>
      <c r="H272" s="70"/>
      <c r="I272" s="168"/>
      <c r="J272" s="75"/>
      <c r="K272" s="16">
        <f>июл.23!K272+авг.23!H272-авг.23!G272</f>
        <v>-85491.19</v>
      </c>
      <c r="L272" s="11"/>
    </row>
    <row r="273" spans="1:12">
      <c r="A273" s="138"/>
      <c r="B273" s="119">
        <v>274</v>
      </c>
      <c r="C273" s="69">
        <v>60111</v>
      </c>
      <c r="D273" s="69">
        <v>60826</v>
      </c>
      <c r="E273" s="70">
        <f t="shared" si="8"/>
        <v>715</v>
      </c>
      <c r="F273" s="112">
        <v>4.71</v>
      </c>
      <c r="G273" s="16">
        <f t="shared" si="9"/>
        <v>3367.65</v>
      </c>
      <c r="H273" s="70"/>
      <c r="I273" s="168"/>
      <c r="J273" s="75"/>
      <c r="K273" s="16">
        <f>июл.23!K273+авг.23!H273-авг.23!G273</f>
        <v>13908.630000000003</v>
      </c>
      <c r="L273" s="11"/>
    </row>
    <row r="274" spans="1:12">
      <c r="A274" s="138"/>
      <c r="B274" s="119">
        <v>275</v>
      </c>
      <c r="C274" s="69">
        <v>5305</v>
      </c>
      <c r="D274" s="69">
        <v>5305</v>
      </c>
      <c r="E274" s="70">
        <f t="shared" si="8"/>
        <v>0</v>
      </c>
      <c r="F274" s="112">
        <v>4.71</v>
      </c>
      <c r="G274" s="16">
        <f t="shared" si="9"/>
        <v>0</v>
      </c>
      <c r="H274" s="70">
        <v>1000</v>
      </c>
      <c r="I274" s="168">
        <v>971600</v>
      </c>
      <c r="J274" s="75">
        <v>45147</v>
      </c>
      <c r="K274" s="16">
        <f>июл.23!K274+авг.23!H274-авг.23!G274</f>
        <v>7700</v>
      </c>
      <c r="L274" s="11"/>
    </row>
    <row r="275" spans="1:12">
      <c r="A275" s="138"/>
      <c r="B275" s="119">
        <v>276</v>
      </c>
      <c r="C275" s="69">
        <v>82375</v>
      </c>
      <c r="D275" s="69">
        <v>82667</v>
      </c>
      <c r="E275" s="70">
        <f t="shared" si="8"/>
        <v>292</v>
      </c>
      <c r="F275" s="112">
        <v>4.71</v>
      </c>
      <c r="G275" s="16">
        <f t="shared" si="9"/>
        <v>1375.32</v>
      </c>
      <c r="H275" s="70">
        <v>15000</v>
      </c>
      <c r="I275" s="168">
        <v>484512</v>
      </c>
      <c r="J275" s="75">
        <v>45166</v>
      </c>
      <c r="K275" s="16">
        <f>июл.23!K275+авг.23!H275-авг.23!G275</f>
        <v>100164.84</v>
      </c>
      <c r="L275" s="11"/>
    </row>
    <row r="276" spans="1:12">
      <c r="A276" s="138"/>
      <c r="B276" s="119">
        <v>277</v>
      </c>
      <c r="C276" s="69"/>
      <c r="D276" s="69"/>
      <c r="E276" s="70">
        <f t="shared" si="8"/>
        <v>0</v>
      </c>
      <c r="F276" s="70">
        <v>6.73</v>
      </c>
      <c r="G276" s="16">
        <f t="shared" si="9"/>
        <v>0</v>
      </c>
      <c r="H276" s="70"/>
      <c r="I276" s="168"/>
      <c r="J276" s="75"/>
      <c r="K276" s="16">
        <f>июл.23!K276+авг.23!H276-авг.23!G276</f>
        <v>0</v>
      </c>
      <c r="L276" s="11"/>
    </row>
    <row r="277" spans="1:12">
      <c r="A277" s="138"/>
      <c r="B277" s="119">
        <v>278</v>
      </c>
      <c r="C277" s="69">
        <v>29164</v>
      </c>
      <c r="D277" s="69">
        <v>29164</v>
      </c>
      <c r="E277" s="70">
        <f t="shared" si="8"/>
        <v>0</v>
      </c>
      <c r="F277" s="70">
        <v>6.73</v>
      </c>
      <c r="G277" s="16">
        <f t="shared" si="9"/>
        <v>0</v>
      </c>
      <c r="H277" s="70"/>
      <c r="I277" s="168"/>
      <c r="J277" s="75"/>
      <c r="K277" s="16">
        <f>июл.23!K277+авг.23!H277-авг.23!G277</f>
        <v>2428.7599999999989</v>
      </c>
      <c r="L277" s="11"/>
    </row>
    <row r="278" spans="1:12">
      <c r="A278" s="138"/>
      <c r="B278" s="131" t="s">
        <v>28</v>
      </c>
      <c r="C278" s="69">
        <v>24830</v>
      </c>
      <c r="D278" s="69">
        <v>24830</v>
      </c>
      <c r="E278" s="70">
        <f t="shared" si="8"/>
        <v>0</v>
      </c>
      <c r="F278" s="70">
        <v>6.73</v>
      </c>
      <c r="G278" s="16">
        <f t="shared" si="9"/>
        <v>0</v>
      </c>
      <c r="H278" s="70"/>
      <c r="I278" s="168"/>
      <c r="J278" s="75"/>
      <c r="K278" s="16">
        <f>июл.23!K278+авг.23!H278-авг.23!G278</f>
        <v>-195.17000000000002</v>
      </c>
      <c r="L278" s="11"/>
    </row>
    <row r="279" spans="1:12">
      <c r="A279" s="138"/>
      <c r="B279" s="119" t="s">
        <v>29</v>
      </c>
      <c r="C279" s="69">
        <v>46566</v>
      </c>
      <c r="D279" s="69">
        <v>47002</v>
      </c>
      <c r="E279" s="70">
        <f t="shared" si="8"/>
        <v>436</v>
      </c>
      <c r="F279" s="112">
        <v>4.71</v>
      </c>
      <c r="G279" s="16">
        <f t="shared" si="9"/>
        <v>2053.56</v>
      </c>
      <c r="H279" s="70">
        <v>10000</v>
      </c>
      <c r="I279" s="168">
        <v>707656</v>
      </c>
      <c r="J279" s="75">
        <v>45167</v>
      </c>
      <c r="K279" s="16">
        <f>июл.23!K279+авг.23!H279-авг.23!G279</f>
        <v>-8472.6200000000008</v>
      </c>
      <c r="L279" s="11"/>
    </row>
    <row r="280" spans="1:12" s="66" customFormat="1">
      <c r="A280" s="172"/>
      <c r="B280" s="171">
        <v>280</v>
      </c>
      <c r="C280" s="69">
        <v>7724</v>
      </c>
      <c r="D280" s="69">
        <v>7724</v>
      </c>
      <c r="E280" s="70">
        <f t="shared" si="8"/>
        <v>0</v>
      </c>
      <c r="F280" s="71">
        <v>6.73</v>
      </c>
      <c r="G280" s="69">
        <f t="shared" si="9"/>
        <v>0</v>
      </c>
      <c r="H280" s="70"/>
      <c r="I280" s="171"/>
      <c r="J280" s="75"/>
      <c r="K280" s="69">
        <f>июл.23!K280+авг.23!H280-авг.23!G280</f>
        <v>-44545.87</v>
      </c>
      <c r="L280" s="67"/>
    </row>
    <row r="281" spans="1:12">
      <c r="A281" s="138"/>
      <c r="B281" s="119">
        <v>281</v>
      </c>
      <c r="C281" s="69">
        <v>21282</v>
      </c>
      <c r="D281" s="69">
        <v>21536</v>
      </c>
      <c r="E281" s="70">
        <f t="shared" si="8"/>
        <v>254</v>
      </c>
      <c r="F281" s="70">
        <v>6.73</v>
      </c>
      <c r="G281" s="16">
        <f t="shared" si="9"/>
        <v>1709.42</v>
      </c>
      <c r="H281" s="70"/>
      <c r="I281" s="168"/>
      <c r="J281" s="75"/>
      <c r="K281" s="16">
        <f>июл.23!K281+авг.23!H281-авг.23!G281</f>
        <v>9264.8700000000008</v>
      </c>
      <c r="L281" s="11"/>
    </row>
    <row r="282" spans="1:12">
      <c r="A282" s="138"/>
      <c r="B282" s="119">
        <v>282</v>
      </c>
      <c r="C282" s="69">
        <v>577</v>
      </c>
      <c r="D282" s="69">
        <v>577</v>
      </c>
      <c r="E282" s="70">
        <f t="shared" si="8"/>
        <v>0</v>
      </c>
      <c r="F282" s="70">
        <v>6.73</v>
      </c>
      <c r="G282" s="16">
        <f t="shared" si="9"/>
        <v>0</v>
      </c>
      <c r="H282" s="70"/>
      <c r="I282" s="168"/>
      <c r="J282" s="75"/>
      <c r="K282" s="16">
        <f>июл.23!K282+авг.23!H282-авг.23!G282</f>
        <v>0</v>
      </c>
      <c r="L282" s="11"/>
    </row>
    <row r="283" spans="1:12">
      <c r="A283" s="138"/>
      <c r="B283" s="119">
        <v>283</v>
      </c>
      <c r="C283" s="69">
        <v>3467</v>
      </c>
      <c r="D283" s="69">
        <v>3556</v>
      </c>
      <c r="E283" s="70">
        <f t="shared" si="8"/>
        <v>89</v>
      </c>
      <c r="F283" s="70">
        <v>6.73</v>
      </c>
      <c r="G283" s="16">
        <f t="shared" si="9"/>
        <v>598.97</v>
      </c>
      <c r="H283" s="70"/>
      <c r="I283" s="168"/>
      <c r="J283" s="75"/>
      <c r="K283" s="16">
        <f>июл.23!K283+авг.23!H283-авг.23!G283</f>
        <v>-832.54000000000008</v>
      </c>
      <c r="L283" s="11"/>
    </row>
    <row r="284" spans="1:12">
      <c r="A284" s="138"/>
      <c r="B284" s="119">
        <v>284</v>
      </c>
      <c r="C284" s="69">
        <v>5134</v>
      </c>
      <c r="D284" s="69">
        <v>5420</v>
      </c>
      <c r="E284" s="70">
        <f t="shared" si="8"/>
        <v>286</v>
      </c>
      <c r="F284" s="70">
        <v>6.73</v>
      </c>
      <c r="G284" s="16">
        <f t="shared" si="9"/>
        <v>1924.7800000000002</v>
      </c>
      <c r="H284" s="70"/>
      <c r="I284" s="168"/>
      <c r="J284" s="75"/>
      <c r="K284" s="16">
        <f>июл.23!K284+авг.23!H284-авг.23!G284</f>
        <v>-6487.7200000000012</v>
      </c>
      <c r="L284" s="11"/>
    </row>
    <row r="285" spans="1:12">
      <c r="A285" s="138"/>
      <c r="B285" s="119">
        <v>285</v>
      </c>
      <c r="C285" s="69">
        <v>80953</v>
      </c>
      <c r="D285" s="69">
        <v>81074</v>
      </c>
      <c r="E285" s="70">
        <f t="shared" si="8"/>
        <v>121</v>
      </c>
      <c r="F285" s="70">
        <v>6.73</v>
      </c>
      <c r="G285" s="16">
        <f t="shared" si="9"/>
        <v>814.33</v>
      </c>
      <c r="H285" s="70">
        <v>4500</v>
      </c>
      <c r="I285" s="168">
        <v>44408</v>
      </c>
      <c r="J285" s="75">
        <v>45145</v>
      </c>
      <c r="K285" s="16">
        <f>июл.23!K285+авг.23!H285-авг.23!G285</f>
        <v>-4318.2000000000062</v>
      </c>
      <c r="L285" s="11"/>
    </row>
    <row r="286" spans="1:12">
      <c r="A286" s="138"/>
      <c r="B286" s="119">
        <v>286</v>
      </c>
      <c r="C286" s="69">
        <v>95882</v>
      </c>
      <c r="D286" s="69">
        <v>96798</v>
      </c>
      <c r="E286" s="70">
        <f t="shared" si="8"/>
        <v>916</v>
      </c>
      <c r="F286" s="112">
        <v>4.71</v>
      </c>
      <c r="G286" s="16">
        <f t="shared" si="9"/>
        <v>4314.3599999999997</v>
      </c>
      <c r="H286" s="70"/>
      <c r="I286" s="168"/>
      <c r="J286" s="75"/>
      <c r="K286" s="16">
        <f>июл.23!K286+авг.23!H286-авг.23!G286</f>
        <v>-8416.77</v>
      </c>
      <c r="L286" s="11"/>
    </row>
    <row r="287" spans="1:12">
      <c r="A287" s="138"/>
      <c r="B287" s="119">
        <v>287</v>
      </c>
      <c r="C287" s="69">
        <v>30209</v>
      </c>
      <c r="D287" s="69">
        <v>30345</v>
      </c>
      <c r="E287" s="70">
        <f t="shared" si="8"/>
        <v>136</v>
      </c>
      <c r="F287" s="70">
        <v>6.73</v>
      </c>
      <c r="G287" s="16">
        <f t="shared" si="9"/>
        <v>915.28000000000009</v>
      </c>
      <c r="H287" s="70">
        <v>3000</v>
      </c>
      <c r="I287" s="168">
        <v>784954</v>
      </c>
      <c r="J287" s="75">
        <v>45145</v>
      </c>
      <c r="K287" s="16">
        <f>июл.23!K287+авг.23!H287-авг.23!G287</f>
        <v>19620.37</v>
      </c>
      <c r="L287" s="11"/>
    </row>
    <row r="288" spans="1:12">
      <c r="A288" s="138"/>
      <c r="B288" s="119">
        <v>288</v>
      </c>
      <c r="C288" s="69">
        <v>50349</v>
      </c>
      <c r="D288" s="69">
        <v>50912</v>
      </c>
      <c r="E288" s="70">
        <f t="shared" si="8"/>
        <v>563</v>
      </c>
      <c r="F288" s="70">
        <v>6.73</v>
      </c>
      <c r="G288" s="71">
        <f t="shared" si="9"/>
        <v>3788.9900000000002</v>
      </c>
      <c r="H288" s="70">
        <v>5000</v>
      </c>
      <c r="I288" s="168">
        <v>140229</v>
      </c>
      <c r="J288" s="75">
        <v>45145</v>
      </c>
      <c r="K288" s="16">
        <f>июл.23!K288+авг.23!H288-авг.23!G288</f>
        <v>-875.66000000000167</v>
      </c>
      <c r="L288" s="11"/>
    </row>
    <row r="289" spans="1:12">
      <c r="A289" s="138"/>
      <c r="B289" s="119">
        <v>289</v>
      </c>
      <c r="C289" s="69">
        <v>3275</v>
      </c>
      <c r="D289" s="69">
        <v>3294</v>
      </c>
      <c r="E289" s="70">
        <f t="shared" si="8"/>
        <v>19</v>
      </c>
      <c r="F289" s="70">
        <v>6.73</v>
      </c>
      <c r="G289" s="16">
        <f t="shared" si="9"/>
        <v>127.87</v>
      </c>
      <c r="H289" s="70"/>
      <c r="I289" s="168"/>
      <c r="J289" s="75"/>
      <c r="K289" s="16">
        <f>июл.23!K289+авг.23!H289-авг.23!G289</f>
        <v>653.99999999999977</v>
      </c>
      <c r="L289" s="11"/>
    </row>
    <row r="290" spans="1:12">
      <c r="A290" s="138"/>
      <c r="B290" s="119">
        <v>290</v>
      </c>
      <c r="C290" s="69"/>
      <c r="D290" s="69"/>
      <c r="E290" s="70">
        <f t="shared" si="8"/>
        <v>0</v>
      </c>
      <c r="F290" s="70">
        <v>6.73</v>
      </c>
      <c r="G290" s="16">
        <f t="shared" si="9"/>
        <v>0</v>
      </c>
      <c r="H290" s="70"/>
      <c r="I290" s="168"/>
      <c r="J290" s="75"/>
      <c r="K290" s="16">
        <f>июл.23!K290+авг.23!H290-авг.23!G290</f>
        <v>0</v>
      </c>
      <c r="L290" s="11"/>
    </row>
    <row r="291" spans="1:12">
      <c r="A291" s="138"/>
      <c r="B291" s="119">
        <v>291</v>
      </c>
      <c r="C291" s="69"/>
      <c r="D291" s="69"/>
      <c r="E291" s="70">
        <f t="shared" si="8"/>
        <v>0</v>
      </c>
      <c r="F291" s="70">
        <v>6.73</v>
      </c>
      <c r="G291" s="16">
        <f t="shared" si="9"/>
        <v>0</v>
      </c>
      <c r="H291" s="70"/>
      <c r="I291" s="168"/>
      <c r="J291" s="75"/>
      <c r="K291" s="16">
        <f>июл.23!K291+авг.23!H291-авг.23!G291</f>
        <v>0</v>
      </c>
      <c r="L291" s="11"/>
    </row>
    <row r="292" spans="1:12">
      <c r="A292" s="138"/>
      <c r="B292" s="119">
        <v>292</v>
      </c>
      <c r="C292" s="69">
        <v>18813</v>
      </c>
      <c r="D292" s="69">
        <v>19030</v>
      </c>
      <c r="E292" s="70">
        <f t="shared" si="8"/>
        <v>217</v>
      </c>
      <c r="F292" s="112">
        <v>4.71</v>
      </c>
      <c r="G292" s="16">
        <f t="shared" si="9"/>
        <v>1022.0699999999999</v>
      </c>
      <c r="H292" s="70"/>
      <c r="I292" s="168"/>
      <c r="J292" s="75"/>
      <c r="K292" s="16">
        <f>июл.23!K292+авг.23!H292-авг.23!G292</f>
        <v>494.01000000000045</v>
      </c>
      <c r="L292" s="11"/>
    </row>
    <row r="293" spans="1:12">
      <c r="A293" s="138"/>
      <c r="B293" s="119">
        <v>293</v>
      </c>
      <c r="C293" s="69"/>
      <c r="D293" s="69"/>
      <c r="E293" s="70">
        <f t="shared" si="8"/>
        <v>0</v>
      </c>
      <c r="F293" s="70">
        <v>6.73</v>
      </c>
      <c r="G293" s="16">
        <f t="shared" si="9"/>
        <v>0</v>
      </c>
      <c r="H293" s="70"/>
      <c r="I293" s="168"/>
      <c r="J293" s="75"/>
      <c r="K293" s="16">
        <f>июл.23!K293+авг.23!H293-авг.23!G293</f>
        <v>0</v>
      </c>
      <c r="L293" s="11"/>
    </row>
    <row r="294" spans="1:12">
      <c r="A294" s="138"/>
      <c r="B294" s="119">
        <v>294</v>
      </c>
      <c r="C294" s="69">
        <v>44493</v>
      </c>
      <c r="D294" s="69">
        <v>44751</v>
      </c>
      <c r="E294" s="70">
        <f t="shared" si="8"/>
        <v>258</v>
      </c>
      <c r="F294" s="70">
        <v>6.73</v>
      </c>
      <c r="G294" s="16">
        <f t="shared" si="9"/>
        <v>1736.3400000000001</v>
      </c>
      <c r="H294" s="70">
        <v>4500</v>
      </c>
      <c r="I294" s="168">
        <v>813851.87991200003</v>
      </c>
      <c r="J294" s="75" t="s">
        <v>98</v>
      </c>
      <c r="K294" s="16">
        <f>июл.23!K294+авг.23!H294-авг.23!G294</f>
        <v>5092.909999999998</v>
      </c>
      <c r="L294" s="11"/>
    </row>
    <row r="295" spans="1:12">
      <c r="A295" s="138"/>
      <c r="B295" s="119">
        <v>295</v>
      </c>
      <c r="C295" s="69"/>
      <c r="D295" s="69"/>
      <c r="E295" s="70">
        <f t="shared" si="8"/>
        <v>0</v>
      </c>
      <c r="F295" s="70">
        <v>6.73</v>
      </c>
      <c r="G295" s="16">
        <f t="shared" si="9"/>
        <v>0</v>
      </c>
      <c r="H295" s="70"/>
      <c r="I295" s="168"/>
      <c r="J295" s="75"/>
      <c r="K295" s="16">
        <f>июл.23!K295+авг.23!H295-авг.23!G295</f>
        <v>0</v>
      </c>
      <c r="L295" s="11"/>
    </row>
    <row r="296" spans="1:12">
      <c r="A296" s="138"/>
      <c r="B296" s="119">
        <v>296</v>
      </c>
      <c r="C296" s="69"/>
      <c r="D296" s="69"/>
      <c r="E296" s="70">
        <f t="shared" si="8"/>
        <v>0</v>
      </c>
      <c r="F296" s="70">
        <v>6.73</v>
      </c>
      <c r="G296" s="16">
        <f t="shared" si="9"/>
        <v>0</v>
      </c>
      <c r="H296" s="70"/>
      <c r="I296" s="168"/>
      <c r="J296" s="75"/>
      <c r="K296" s="16">
        <f>июл.23!K296+авг.23!H296-авг.23!G296</f>
        <v>0</v>
      </c>
      <c r="L296" s="11"/>
    </row>
    <row r="297" spans="1:12">
      <c r="A297" s="138"/>
      <c r="B297" s="119">
        <v>297</v>
      </c>
      <c r="C297" s="69"/>
      <c r="D297" s="69"/>
      <c r="E297" s="70">
        <f t="shared" si="8"/>
        <v>0</v>
      </c>
      <c r="F297" s="70">
        <v>6.73</v>
      </c>
      <c r="G297" s="16">
        <f t="shared" si="9"/>
        <v>0</v>
      </c>
      <c r="H297" s="70"/>
      <c r="I297" s="168"/>
      <c r="J297" s="75"/>
      <c r="K297" s="16">
        <f>июл.23!K297+авг.23!H297-авг.23!G297</f>
        <v>0</v>
      </c>
      <c r="L297" s="11"/>
    </row>
    <row r="298" spans="1:12">
      <c r="A298" s="138"/>
      <c r="B298" s="119">
        <v>298</v>
      </c>
      <c r="C298" s="69"/>
      <c r="D298" s="69"/>
      <c r="E298" s="70">
        <f t="shared" si="8"/>
        <v>0</v>
      </c>
      <c r="F298" s="70">
        <v>6.73</v>
      </c>
      <c r="G298" s="16">
        <f t="shared" si="9"/>
        <v>0</v>
      </c>
      <c r="H298" s="70"/>
      <c r="I298" s="168"/>
      <c r="J298" s="75"/>
      <c r="K298" s="16">
        <f>июл.23!K298+авг.23!H298-авг.23!G298</f>
        <v>0</v>
      </c>
      <c r="L298" s="11"/>
    </row>
    <row r="299" spans="1:12">
      <c r="A299" s="138"/>
      <c r="B299" s="119">
        <v>299</v>
      </c>
      <c r="C299" s="69"/>
      <c r="D299" s="69"/>
      <c r="E299" s="70">
        <f t="shared" si="8"/>
        <v>0</v>
      </c>
      <c r="F299" s="70">
        <v>6.73</v>
      </c>
      <c r="G299" s="16">
        <f t="shared" si="9"/>
        <v>0</v>
      </c>
      <c r="H299" s="70"/>
      <c r="I299" s="168"/>
      <c r="J299" s="75"/>
      <c r="K299" s="16">
        <f>июл.23!K299+авг.23!H299-авг.23!G299</f>
        <v>0</v>
      </c>
      <c r="L299" s="11"/>
    </row>
    <row r="300" spans="1:12">
      <c r="A300" s="138"/>
      <c r="B300" s="119">
        <v>300</v>
      </c>
      <c r="C300" s="69">
        <v>3298</v>
      </c>
      <c r="D300" s="69">
        <v>3448</v>
      </c>
      <c r="E300" s="70">
        <f t="shared" si="8"/>
        <v>150</v>
      </c>
      <c r="F300" s="70">
        <v>6.73</v>
      </c>
      <c r="G300" s="16">
        <f t="shared" si="9"/>
        <v>1009.5000000000001</v>
      </c>
      <c r="H300" s="70">
        <v>3500</v>
      </c>
      <c r="I300" s="168">
        <v>11296</v>
      </c>
      <c r="J300" s="75">
        <v>45155</v>
      </c>
      <c r="K300" s="16">
        <f>июл.23!K300+авг.23!H300-авг.23!G300</f>
        <v>-19.790000000000532</v>
      </c>
      <c r="L300" s="11"/>
    </row>
    <row r="301" spans="1:12">
      <c r="A301" s="138"/>
      <c r="B301" s="119">
        <v>301</v>
      </c>
      <c r="C301" s="69">
        <v>38296</v>
      </c>
      <c r="D301" s="69">
        <v>39619</v>
      </c>
      <c r="E301" s="70">
        <f t="shared" si="8"/>
        <v>1323</v>
      </c>
      <c r="F301" s="70">
        <v>6.73</v>
      </c>
      <c r="G301" s="16">
        <f t="shared" si="9"/>
        <v>8903.7900000000009</v>
      </c>
      <c r="H301" s="70">
        <v>130000</v>
      </c>
      <c r="I301" s="168">
        <v>76203</v>
      </c>
      <c r="J301" s="75">
        <v>45147</v>
      </c>
      <c r="K301" s="16">
        <f>июл.23!K301+авг.23!H301-авг.23!G301</f>
        <v>39795.469999999979</v>
      </c>
      <c r="L301" s="11"/>
    </row>
    <row r="302" spans="1:12">
      <c r="A302" s="138"/>
      <c r="B302" s="119">
        <v>302</v>
      </c>
      <c r="C302" s="69"/>
      <c r="D302" s="69"/>
      <c r="E302" s="70">
        <f t="shared" si="8"/>
        <v>0</v>
      </c>
      <c r="F302" s="70">
        <v>6.73</v>
      </c>
      <c r="G302" s="16">
        <f t="shared" si="9"/>
        <v>0</v>
      </c>
      <c r="H302" s="70"/>
      <c r="I302" s="168"/>
      <c r="J302" s="75"/>
      <c r="K302" s="16">
        <f>июл.23!K302+авг.23!H302-авг.23!G302</f>
        <v>0</v>
      </c>
      <c r="L302" s="11"/>
    </row>
    <row r="303" spans="1:12">
      <c r="A303" s="138"/>
      <c r="B303" s="119">
        <v>303</v>
      </c>
      <c r="C303" s="69">
        <v>35902</v>
      </c>
      <c r="D303" s="69">
        <v>36264</v>
      </c>
      <c r="E303" s="70">
        <f t="shared" si="8"/>
        <v>362</v>
      </c>
      <c r="F303" s="70">
        <v>6.73</v>
      </c>
      <c r="G303" s="16">
        <f t="shared" si="9"/>
        <v>2436.2600000000002</v>
      </c>
      <c r="H303" s="70"/>
      <c r="I303" s="168"/>
      <c r="J303" s="75"/>
      <c r="K303" s="16">
        <f>июл.23!K303+авг.23!H303-авг.23!G303</f>
        <v>3648.1799999999967</v>
      </c>
      <c r="L303" s="11"/>
    </row>
    <row r="304" spans="1:12">
      <c r="A304" s="138"/>
      <c r="B304" s="119">
        <v>304</v>
      </c>
      <c r="C304" s="69">
        <v>24705</v>
      </c>
      <c r="D304" s="69">
        <v>24945</v>
      </c>
      <c r="E304" s="70">
        <f t="shared" si="8"/>
        <v>240</v>
      </c>
      <c r="F304" s="70">
        <v>6.73</v>
      </c>
      <c r="G304" s="16">
        <f t="shared" si="9"/>
        <v>1615.2</v>
      </c>
      <c r="H304" s="70"/>
      <c r="I304" s="168"/>
      <c r="J304" s="75"/>
      <c r="K304" s="16">
        <f>июл.23!K304+авг.23!H304-авг.23!G304</f>
        <v>-7133.8</v>
      </c>
      <c r="L304" s="11"/>
    </row>
    <row r="305" spans="1:12">
      <c r="A305" s="140"/>
      <c r="B305" s="119">
        <v>305</v>
      </c>
      <c r="C305" s="69">
        <v>1408</v>
      </c>
      <c r="D305" s="69">
        <v>1498</v>
      </c>
      <c r="E305" s="70">
        <f t="shared" si="8"/>
        <v>90</v>
      </c>
      <c r="F305" s="70">
        <v>6.73</v>
      </c>
      <c r="G305" s="16">
        <f t="shared" si="9"/>
        <v>605.70000000000005</v>
      </c>
      <c r="H305" s="70">
        <v>67.3</v>
      </c>
      <c r="I305" s="168">
        <v>121785</v>
      </c>
      <c r="J305" s="75">
        <v>45149</v>
      </c>
      <c r="K305" s="16">
        <f>июл.23!K305+авг.23!H305-авг.23!G305</f>
        <v>-632.62000000000012</v>
      </c>
      <c r="L305" s="11"/>
    </row>
    <row r="306" spans="1:12">
      <c r="A306" s="138"/>
      <c r="B306" s="119">
        <v>306</v>
      </c>
      <c r="C306" s="69"/>
      <c r="D306" s="69"/>
      <c r="E306" s="70">
        <f t="shared" si="8"/>
        <v>0</v>
      </c>
      <c r="F306" s="70">
        <v>6.73</v>
      </c>
      <c r="G306" s="16">
        <f t="shared" si="9"/>
        <v>0</v>
      </c>
      <c r="H306" s="70"/>
      <c r="I306" s="168"/>
      <c r="J306" s="75"/>
      <c r="K306" s="16">
        <f>июл.23!K306+авг.23!H306-авг.23!G306</f>
        <v>0</v>
      </c>
      <c r="L306" s="11"/>
    </row>
    <row r="307" spans="1:12">
      <c r="A307" s="138"/>
      <c r="B307" s="119">
        <v>307</v>
      </c>
      <c r="C307" s="69"/>
      <c r="D307" s="69"/>
      <c r="E307" s="70">
        <f t="shared" si="8"/>
        <v>0</v>
      </c>
      <c r="F307" s="70">
        <v>6.73</v>
      </c>
      <c r="G307" s="16">
        <f t="shared" si="9"/>
        <v>0</v>
      </c>
      <c r="H307" s="70"/>
      <c r="I307" s="168"/>
      <c r="J307" s="75"/>
      <c r="K307" s="16">
        <f>июл.23!K307+авг.23!H307-авг.23!G307</f>
        <v>0</v>
      </c>
      <c r="L307" s="11"/>
    </row>
    <row r="308" spans="1:12">
      <c r="A308" s="138"/>
      <c r="B308" s="119">
        <v>308</v>
      </c>
      <c r="C308" s="69"/>
      <c r="D308" s="69"/>
      <c r="E308" s="70">
        <f t="shared" si="8"/>
        <v>0</v>
      </c>
      <c r="F308" s="70">
        <v>6.73</v>
      </c>
      <c r="G308" s="16">
        <f t="shared" si="9"/>
        <v>0</v>
      </c>
      <c r="H308" s="70"/>
      <c r="I308" s="168"/>
      <c r="J308" s="75"/>
      <c r="K308" s="16">
        <f>июл.23!K308+авг.23!H308-авг.23!G308</f>
        <v>0</v>
      </c>
      <c r="L308" s="11"/>
    </row>
    <row r="309" spans="1:12">
      <c r="A309" s="138"/>
      <c r="B309" s="119">
        <v>309</v>
      </c>
      <c r="C309" s="69"/>
      <c r="D309" s="69"/>
      <c r="E309" s="70">
        <f t="shared" si="8"/>
        <v>0</v>
      </c>
      <c r="F309" s="70">
        <v>6.73</v>
      </c>
      <c r="G309" s="16">
        <f t="shared" si="9"/>
        <v>0</v>
      </c>
      <c r="H309" s="70"/>
      <c r="I309" s="168"/>
      <c r="J309" s="75"/>
      <c r="K309" s="16">
        <f>июл.23!K309+авг.23!H309-авг.23!G309</f>
        <v>0</v>
      </c>
      <c r="L309" s="11"/>
    </row>
    <row r="310" spans="1:12">
      <c r="A310" s="138"/>
      <c r="B310" s="119">
        <v>310</v>
      </c>
      <c r="C310" s="69">
        <v>5</v>
      </c>
      <c r="D310" s="69">
        <v>5</v>
      </c>
      <c r="E310" s="70">
        <f t="shared" si="8"/>
        <v>0</v>
      </c>
      <c r="F310" s="70">
        <v>6.73</v>
      </c>
      <c r="G310" s="16">
        <f t="shared" si="9"/>
        <v>0</v>
      </c>
      <c r="H310" s="70"/>
      <c r="I310" s="168"/>
      <c r="J310" s="75"/>
      <c r="K310" s="16">
        <f>июл.23!K310+авг.23!H310-авг.23!G310</f>
        <v>0</v>
      </c>
      <c r="L310" s="11"/>
    </row>
    <row r="311" spans="1:12">
      <c r="A311" s="138"/>
      <c r="B311" s="119">
        <v>311</v>
      </c>
      <c r="C311" s="69"/>
      <c r="D311" s="69"/>
      <c r="E311" s="70">
        <f t="shared" si="8"/>
        <v>0</v>
      </c>
      <c r="F311" s="70">
        <v>6.73</v>
      </c>
      <c r="G311" s="16">
        <f t="shared" si="9"/>
        <v>0</v>
      </c>
      <c r="H311" s="70"/>
      <c r="I311" s="168"/>
      <c r="J311" s="75"/>
      <c r="K311" s="16">
        <f>июл.23!K311+авг.23!H311-авг.23!G311</f>
        <v>0</v>
      </c>
      <c r="L311" s="11"/>
    </row>
    <row r="312" spans="1:12">
      <c r="A312" s="138"/>
      <c r="B312" s="119">
        <v>312</v>
      </c>
      <c r="C312" s="69"/>
      <c r="D312" s="69"/>
      <c r="E312" s="70">
        <f t="shared" si="8"/>
        <v>0</v>
      </c>
      <c r="F312" s="70">
        <v>6.73</v>
      </c>
      <c r="G312" s="16">
        <f t="shared" si="9"/>
        <v>0</v>
      </c>
      <c r="H312" s="70"/>
      <c r="I312" s="168"/>
      <c r="J312" s="75"/>
      <c r="K312" s="16">
        <f>июл.23!K312+авг.23!H312-авг.23!G312</f>
        <v>0</v>
      </c>
      <c r="L312" s="11"/>
    </row>
    <row r="313" spans="1:12">
      <c r="A313" s="138"/>
      <c r="B313" s="119">
        <v>313</v>
      </c>
      <c r="C313" s="69">
        <v>8579</v>
      </c>
      <c r="D313" s="69">
        <v>8905</v>
      </c>
      <c r="E313" s="70">
        <f t="shared" si="8"/>
        <v>326</v>
      </c>
      <c r="F313" s="70">
        <v>6.73</v>
      </c>
      <c r="G313" s="16">
        <f t="shared" si="9"/>
        <v>2193.98</v>
      </c>
      <c r="H313" s="70">
        <v>10216.14</v>
      </c>
      <c r="I313" s="168">
        <v>754991</v>
      </c>
      <c r="J313" s="75">
        <v>45159</v>
      </c>
      <c r="K313" s="16">
        <f>июл.23!K313+авг.23!H313-авг.23!G313</f>
        <v>4764.8399999999929</v>
      </c>
      <c r="L313" s="11"/>
    </row>
    <row r="314" spans="1:12">
      <c r="A314" s="138"/>
      <c r="B314" s="119">
        <v>314</v>
      </c>
      <c r="C314" s="69"/>
      <c r="D314" s="69"/>
      <c r="E314" s="70">
        <f t="shared" si="8"/>
        <v>0</v>
      </c>
      <c r="F314" s="70">
        <v>6.73</v>
      </c>
      <c r="G314" s="16">
        <f t="shared" si="9"/>
        <v>0</v>
      </c>
      <c r="H314" s="70"/>
      <c r="I314" s="168"/>
      <c r="J314" s="75"/>
      <c r="K314" s="16">
        <f>июл.23!K314+авг.23!H314-авг.23!G314</f>
        <v>0</v>
      </c>
      <c r="L314" s="11"/>
    </row>
    <row r="315" spans="1:12">
      <c r="A315" s="138"/>
      <c r="B315" s="119">
        <v>315</v>
      </c>
      <c r="C315" s="69"/>
      <c r="D315" s="69"/>
      <c r="E315" s="70">
        <f t="shared" si="8"/>
        <v>0</v>
      </c>
      <c r="F315" s="70">
        <v>6.73</v>
      </c>
      <c r="G315" s="16">
        <f t="shared" si="9"/>
        <v>0</v>
      </c>
      <c r="H315" s="70"/>
      <c r="I315" s="168"/>
      <c r="J315" s="75"/>
      <c r="K315" s="16">
        <f>июл.23!K315+авг.23!H315-авг.23!G315</f>
        <v>0</v>
      </c>
      <c r="L315" s="11"/>
    </row>
    <row r="316" spans="1:12">
      <c r="A316" s="111"/>
      <c r="B316" s="119">
        <v>316</v>
      </c>
      <c r="C316" s="69">
        <v>42726</v>
      </c>
      <c r="D316" s="69">
        <v>43164</v>
      </c>
      <c r="E316" s="70">
        <f t="shared" si="8"/>
        <v>438</v>
      </c>
      <c r="F316" s="112">
        <v>4.71</v>
      </c>
      <c r="G316" s="16">
        <f t="shared" si="9"/>
        <v>2062.98</v>
      </c>
      <c r="H316" s="70">
        <v>3000</v>
      </c>
      <c r="I316" s="181">
        <v>147437</v>
      </c>
      <c r="J316" s="75">
        <v>45149</v>
      </c>
      <c r="K316" s="16">
        <f>июл.23!K316+авг.23!H316-авг.23!G316</f>
        <v>5872.66</v>
      </c>
      <c r="L316" s="11"/>
    </row>
    <row r="317" spans="1:12">
      <c r="A317" s="138"/>
      <c r="B317" s="119">
        <v>317</v>
      </c>
      <c r="C317" s="69">
        <v>7021</v>
      </c>
      <c r="D317" s="69">
        <v>7087</v>
      </c>
      <c r="E317" s="70">
        <f t="shared" si="8"/>
        <v>66</v>
      </c>
      <c r="F317" s="70">
        <v>6.73</v>
      </c>
      <c r="G317" s="16">
        <f t="shared" si="9"/>
        <v>444.18</v>
      </c>
      <c r="H317" s="70">
        <v>1000</v>
      </c>
      <c r="I317" s="181">
        <v>130627</v>
      </c>
      <c r="J317" s="75">
        <v>45142</v>
      </c>
      <c r="K317" s="16">
        <f>июл.23!K317+авг.23!H317-авг.23!G317</f>
        <v>558.04999999999905</v>
      </c>
      <c r="L317" s="11"/>
    </row>
    <row r="318" spans="1:12">
      <c r="A318" s="138"/>
      <c r="B318" s="119">
        <v>318</v>
      </c>
      <c r="C318" s="69">
        <v>10</v>
      </c>
      <c r="D318" s="69">
        <v>10</v>
      </c>
      <c r="E318" s="70">
        <f t="shared" si="8"/>
        <v>0</v>
      </c>
      <c r="F318" s="70">
        <v>6.73</v>
      </c>
      <c r="G318" s="16">
        <f t="shared" si="9"/>
        <v>0</v>
      </c>
      <c r="H318" s="70"/>
      <c r="I318" s="181"/>
      <c r="J318" s="75"/>
      <c r="K318" s="16">
        <f>июл.23!K318+авг.23!H318-авг.23!G318</f>
        <v>0</v>
      </c>
      <c r="L318" s="11"/>
    </row>
    <row r="319" spans="1:12">
      <c r="A319" s="138"/>
      <c r="B319" s="119">
        <v>319</v>
      </c>
      <c r="C319" s="69"/>
      <c r="D319" s="69"/>
      <c r="E319" s="70">
        <f t="shared" si="8"/>
        <v>0</v>
      </c>
      <c r="F319" s="70">
        <v>6.73</v>
      </c>
      <c r="G319" s="16">
        <f t="shared" si="9"/>
        <v>0</v>
      </c>
      <c r="H319" s="70"/>
      <c r="I319" s="181"/>
      <c r="J319" s="75"/>
      <c r="K319" s="16">
        <f>июл.23!K319+авг.23!H319-авг.23!G319</f>
        <v>0</v>
      </c>
      <c r="L319" s="11"/>
    </row>
    <row r="320" spans="1:12">
      <c r="A320" s="138"/>
      <c r="B320" s="119">
        <v>320</v>
      </c>
      <c r="C320" s="69">
        <v>164</v>
      </c>
      <c r="D320" s="69">
        <v>164</v>
      </c>
      <c r="E320" s="70">
        <f t="shared" si="8"/>
        <v>0</v>
      </c>
      <c r="F320" s="70">
        <v>6.73</v>
      </c>
      <c r="G320" s="16">
        <f t="shared" si="9"/>
        <v>0</v>
      </c>
      <c r="H320" s="70"/>
      <c r="I320" s="181"/>
      <c r="J320" s="75"/>
      <c r="K320" s="16">
        <f>июл.23!K320+авг.23!H320-авг.23!G320</f>
        <v>0</v>
      </c>
      <c r="L320" s="11"/>
    </row>
    <row r="321" spans="1:12">
      <c r="A321" s="138"/>
      <c r="B321" s="119">
        <v>321</v>
      </c>
      <c r="C321" s="69"/>
      <c r="D321" s="69"/>
      <c r="E321" s="70">
        <f t="shared" si="8"/>
        <v>0</v>
      </c>
      <c r="F321" s="70">
        <v>6.73</v>
      </c>
      <c r="G321" s="16">
        <f t="shared" si="9"/>
        <v>0</v>
      </c>
      <c r="H321" s="70"/>
      <c r="I321" s="181"/>
      <c r="J321" s="75"/>
      <c r="K321" s="16">
        <f>июл.23!K321+авг.23!H321-авг.23!G321</f>
        <v>0</v>
      </c>
      <c r="L321" s="11"/>
    </row>
    <row r="322" spans="1:12">
      <c r="A322" s="138"/>
      <c r="B322" s="119">
        <v>322</v>
      </c>
      <c r="C322" s="69">
        <v>28046</v>
      </c>
      <c r="D322" s="69">
        <v>28388</v>
      </c>
      <c r="E322" s="70">
        <f t="shared" si="8"/>
        <v>342</v>
      </c>
      <c r="F322" s="70">
        <v>6.73</v>
      </c>
      <c r="G322" s="16">
        <f t="shared" si="9"/>
        <v>2301.6600000000003</v>
      </c>
      <c r="H322" s="70"/>
      <c r="I322" s="181"/>
      <c r="J322" s="75"/>
      <c r="K322" s="16">
        <f>июл.23!K322+авг.23!H322-авг.23!G322</f>
        <v>-3118.7200000000034</v>
      </c>
      <c r="L322" s="11"/>
    </row>
    <row r="323" spans="1:12">
      <c r="A323" s="138"/>
      <c r="B323" s="119">
        <v>323</v>
      </c>
      <c r="C323" s="69"/>
      <c r="D323" s="69"/>
      <c r="E323" s="70">
        <f t="shared" si="8"/>
        <v>0</v>
      </c>
      <c r="F323" s="70">
        <v>6.73</v>
      </c>
      <c r="G323" s="16">
        <f t="shared" si="9"/>
        <v>0</v>
      </c>
      <c r="H323" s="70"/>
      <c r="I323" s="181"/>
      <c r="J323" s="75"/>
      <c r="K323" s="16">
        <f>июл.23!K323+авг.23!H323-авг.23!G323</f>
        <v>0</v>
      </c>
      <c r="L323" s="11"/>
    </row>
    <row r="324" spans="1:12">
      <c r="A324" s="138"/>
      <c r="B324" s="119">
        <v>324</v>
      </c>
      <c r="C324" s="69">
        <v>1428</v>
      </c>
      <c r="D324" s="69">
        <v>1428</v>
      </c>
      <c r="E324" s="70">
        <f t="shared" si="8"/>
        <v>0</v>
      </c>
      <c r="F324" s="70">
        <v>6.73</v>
      </c>
      <c r="G324" s="16">
        <f t="shared" si="9"/>
        <v>0</v>
      </c>
      <c r="H324" s="70"/>
      <c r="I324" s="181"/>
      <c r="J324" s="75"/>
      <c r="K324" s="16">
        <f>июл.23!K324+авг.23!H324-авг.23!G324</f>
        <v>8674.82</v>
      </c>
      <c r="L324" s="11"/>
    </row>
    <row r="325" spans="1:12">
      <c r="A325" s="138"/>
      <c r="B325" s="119">
        <v>325</v>
      </c>
      <c r="C325" s="69"/>
      <c r="D325" s="69"/>
      <c r="E325" s="70">
        <f t="shared" si="8"/>
        <v>0</v>
      </c>
      <c r="F325" s="70">
        <v>6.73</v>
      </c>
      <c r="G325" s="16">
        <f t="shared" si="9"/>
        <v>0</v>
      </c>
      <c r="H325" s="70"/>
      <c r="I325" s="181"/>
      <c r="J325" s="75"/>
      <c r="K325" s="16">
        <f>июл.23!K325+авг.23!H325-авг.23!G325</f>
        <v>0</v>
      </c>
      <c r="L325" s="11"/>
    </row>
    <row r="326" spans="1:12">
      <c r="A326" s="138"/>
      <c r="B326" s="119">
        <v>326</v>
      </c>
      <c r="C326" s="69"/>
      <c r="D326" s="69"/>
      <c r="E326" s="70">
        <f t="shared" si="8"/>
        <v>0</v>
      </c>
      <c r="F326" s="70">
        <v>6.73</v>
      </c>
      <c r="G326" s="16">
        <f t="shared" si="9"/>
        <v>0</v>
      </c>
      <c r="H326" s="70"/>
      <c r="I326" s="181"/>
      <c r="J326" s="75"/>
      <c r="K326" s="16">
        <f>июл.23!K326+авг.23!H326-авг.23!G326</f>
        <v>0</v>
      </c>
      <c r="L326" s="11"/>
    </row>
    <row r="327" spans="1:12">
      <c r="A327" s="138"/>
      <c r="B327" s="119">
        <v>327</v>
      </c>
      <c r="C327" s="69"/>
      <c r="D327" s="69"/>
      <c r="E327" s="70">
        <f t="shared" si="8"/>
        <v>0</v>
      </c>
      <c r="F327" s="70">
        <v>6.73</v>
      </c>
      <c r="G327" s="16">
        <f t="shared" si="9"/>
        <v>0</v>
      </c>
      <c r="H327" s="70"/>
      <c r="I327" s="181"/>
      <c r="J327" s="75"/>
      <c r="K327" s="16">
        <f>июл.23!K327+авг.23!H327-авг.23!G327</f>
        <v>0</v>
      </c>
      <c r="L327" s="11"/>
    </row>
    <row r="328" spans="1:12">
      <c r="A328" s="138"/>
      <c r="B328" s="119">
        <v>328</v>
      </c>
      <c r="C328" s="69">
        <v>10076</v>
      </c>
      <c r="D328" s="69">
        <v>10658</v>
      </c>
      <c r="E328" s="70">
        <f t="shared" si="8"/>
        <v>582</v>
      </c>
      <c r="F328" s="70">
        <v>6.73</v>
      </c>
      <c r="G328" s="16">
        <f t="shared" si="9"/>
        <v>3916.86</v>
      </c>
      <c r="H328" s="70">
        <v>5000</v>
      </c>
      <c r="I328" s="181">
        <v>953993</v>
      </c>
      <c r="J328" s="75">
        <v>45140</v>
      </c>
      <c r="K328" s="16">
        <f>июл.23!K328+авг.23!H328-авг.23!G328</f>
        <v>-2698.6900000000023</v>
      </c>
      <c r="L328" s="11"/>
    </row>
    <row r="329" spans="1:12">
      <c r="A329" s="138"/>
      <c r="B329" s="119">
        <v>329</v>
      </c>
      <c r="C329" s="69"/>
      <c r="D329" s="69"/>
      <c r="E329" s="70">
        <f t="shared" si="8"/>
        <v>0</v>
      </c>
      <c r="F329" s="70">
        <v>6.73</v>
      </c>
      <c r="G329" s="16">
        <f t="shared" si="9"/>
        <v>0</v>
      </c>
      <c r="H329" s="70"/>
      <c r="I329" s="181"/>
      <c r="J329" s="75"/>
      <c r="K329" s="16">
        <f>июл.23!K329+авг.23!H329-авг.23!G329</f>
        <v>0</v>
      </c>
      <c r="L329" s="11"/>
    </row>
    <row r="330" spans="1:12">
      <c r="A330" s="138"/>
      <c r="B330" s="119">
        <v>330</v>
      </c>
      <c r="C330" s="69">
        <v>6035</v>
      </c>
      <c r="D330" s="69">
        <v>6367</v>
      </c>
      <c r="E330" s="70">
        <f t="shared" si="8"/>
        <v>332</v>
      </c>
      <c r="F330" s="70">
        <v>6.73</v>
      </c>
      <c r="G330" s="16">
        <f t="shared" si="9"/>
        <v>2234.36</v>
      </c>
      <c r="H330" s="70">
        <v>1763.26</v>
      </c>
      <c r="I330" s="181">
        <v>253303</v>
      </c>
      <c r="J330" s="75">
        <v>45147</v>
      </c>
      <c r="K330" s="16">
        <f>июл.23!K330+авг.23!H330-авг.23!G330</f>
        <v>-2282.6200000000003</v>
      </c>
      <c r="L330" s="11"/>
    </row>
    <row r="331" spans="1:12">
      <c r="A331" s="138"/>
      <c r="B331" s="119">
        <v>331</v>
      </c>
      <c r="C331" s="69"/>
      <c r="D331" s="69"/>
      <c r="E331" s="70">
        <f t="shared" si="8"/>
        <v>0</v>
      </c>
      <c r="F331" s="70">
        <v>6.73</v>
      </c>
      <c r="G331" s="16">
        <f t="shared" si="9"/>
        <v>0</v>
      </c>
      <c r="H331" s="70"/>
      <c r="I331" s="181"/>
      <c r="J331" s="75"/>
      <c r="K331" s="16">
        <f>июл.23!K331+авг.23!H331-авг.23!G331</f>
        <v>0</v>
      </c>
      <c r="L331" s="11"/>
    </row>
    <row r="332" spans="1:12">
      <c r="A332" s="138"/>
      <c r="B332" s="130">
        <v>332</v>
      </c>
      <c r="C332" s="69"/>
      <c r="D332" s="69"/>
      <c r="E332" s="70">
        <f t="shared" ref="E332:E354" si="10">D332-C332</f>
        <v>0</v>
      </c>
      <c r="F332" s="70">
        <v>6.73</v>
      </c>
      <c r="G332" s="16">
        <f t="shared" ref="G332:G354" si="11">F332*E332</f>
        <v>0</v>
      </c>
      <c r="H332" s="70"/>
      <c r="I332" s="181"/>
      <c r="J332" s="75"/>
      <c r="K332" s="16">
        <f>июл.23!K332+авг.23!H332-авг.23!G332</f>
        <v>0</v>
      </c>
      <c r="L332" s="11"/>
    </row>
    <row r="333" spans="1:12">
      <c r="A333" s="138"/>
      <c r="B333" s="119">
        <v>333</v>
      </c>
      <c r="C333" s="69"/>
      <c r="D333" s="69"/>
      <c r="E333" s="70">
        <f t="shared" si="10"/>
        <v>0</v>
      </c>
      <c r="F333" s="70">
        <v>6.73</v>
      </c>
      <c r="G333" s="16">
        <f t="shared" si="11"/>
        <v>0</v>
      </c>
      <c r="H333" s="70"/>
      <c r="I333" s="181"/>
      <c r="J333" s="75"/>
      <c r="K333" s="16">
        <f>июл.23!K333+авг.23!H333-авг.23!G333</f>
        <v>0</v>
      </c>
      <c r="L333" s="11"/>
    </row>
    <row r="334" spans="1:12">
      <c r="A334" s="138"/>
      <c r="B334" s="130">
        <v>334</v>
      </c>
      <c r="C334" s="69"/>
      <c r="D334" s="69"/>
      <c r="E334" s="70">
        <f t="shared" si="10"/>
        <v>0</v>
      </c>
      <c r="F334" s="70">
        <v>6.73</v>
      </c>
      <c r="G334" s="69">
        <f t="shared" si="11"/>
        <v>0</v>
      </c>
      <c r="H334" s="70"/>
      <c r="I334" s="181"/>
      <c r="J334" s="75"/>
      <c r="K334" s="69">
        <f>июл.23!K334+авг.23!H334-авг.23!G334</f>
        <v>0</v>
      </c>
      <c r="L334" s="11"/>
    </row>
    <row r="335" spans="1:12">
      <c r="A335" s="138"/>
      <c r="B335" s="130">
        <v>335</v>
      </c>
      <c r="C335" s="69">
        <v>3503</v>
      </c>
      <c r="D335" s="69">
        <v>3551</v>
      </c>
      <c r="E335" s="70">
        <f t="shared" si="10"/>
        <v>48</v>
      </c>
      <c r="F335" s="70">
        <v>6.73</v>
      </c>
      <c r="G335" s="69">
        <f t="shared" si="11"/>
        <v>323.04000000000002</v>
      </c>
      <c r="H335" s="70"/>
      <c r="I335" s="181"/>
      <c r="J335" s="75"/>
      <c r="K335" s="69">
        <f>июл.23!K335+авг.23!H335-авг.23!G335</f>
        <v>-1446.95</v>
      </c>
      <c r="L335" s="11"/>
    </row>
    <row r="336" spans="1:12">
      <c r="A336" s="138"/>
      <c r="B336" s="119">
        <v>336</v>
      </c>
      <c r="C336" s="69">
        <v>49403</v>
      </c>
      <c r="D336" s="69">
        <v>49658</v>
      </c>
      <c r="E336" s="70">
        <f t="shared" si="10"/>
        <v>255</v>
      </c>
      <c r="F336" s="112">
        <v>4.71</v>
      </c>
      <c r="G336" s="16">
        <f t="shared" si="11"/>
        <v>1201.05</v>
      </c>
      <c r="H336" s="70">
        <v>3000</v>
      </c>
      <c r="I336" s="181">
        <v>751868</v>
      </c>
      <c r="J336" s="75">
        <v>45142</v>
      </c>
      <c r="K336" s="16">
        <f>июл.23!K336+авг.23!H336-авг.23!G336</f>
        <v>5467.29</v>
      </c>
      <c r="L336" s="11"/>
    </row>
    <row r="337" spans="1:12">
      <c r="A337" s="138"/>
      <c r="B337" s="119">
        <v>337</v>
      </c>
      <c r="C337" s="69">
        <v>2</v>
      </c>
      <c r="D337" s="69">
        <v>2</v>
      </c>
      <c r="E337" s="70">
        <f t="shared" si="10"/>
        <v>0</v>
      </c>
      <c r="F337" s="70">
        <v>6.73</v>
      </c>
      <c r="G337" s="16">
        <f t="shared" si="11"/>
        <v>0</v>
      </c>
      <c r="H337" s="70"/>
      <c r="I337" s="181"/>
      <c r="J337" s="75"/>
      <c r="K337" s="16">
        <f>июл.23!K337+авг.23!H337-авг.23!G337</f>
        <v>0</v>
      </c>
      <c r="L337" s="11"/>
    </row>
    <row r="338" spans="1:12">
      <c r="A338" s="138"/>
      <c r="B338" s="119">
        <v>338</v>
      </c>
      <c r="C338" s="69">
        <v>19680</v>
      </c>
      <c r="D338" s="69">
        <v>19927</v>
      </c>
      <c r="E338" s="70">
        <f t="shared" si="10"/>
        <v>247</v>
      </c>
      <c r="F338" s="70">
        <v>6.73</v>
      </c>
      <c r="G338" s="16">
        <f t="shared" si="11"/>
        <v>1662.3100000000002</v>
      </c>
      <c r="H338" s="70"/>
      <c r="I338" s="181"/>
      <c r="J338" s="75"/>
      <c r="K338" s="16">
        <f>июл.23!K338+авг.23!H338-авг.23!G338</f>
        <v>-1676.1400000000017</v>
      </c>
      <c r="L338" s="11"/>
    </row>
    <row r="339" spans="1:12">
      <c r="A339" s="138"/>
      <c r="B339" s="119">
        <v>339</v>
      </c>
      <c r="C339" s="69">
        <v>10286</v>
      </c>
      <c r="D339" s="69">
        <v>10422</v>
      </c>
      <c r="E339" s="70">
        <f t="shared" si="10"/>
        <v>136</v>
      </c>
      <c r="F339" s="70">
        <v>6.73</v>
      </c>
      <c r="G339" s="16">
        <f t="shared" si="11"/>
        <v>915.28000000000009</v>
      </c>
      <c r="H339" s="70">
        <v>673</v>
      </c>
      <c r="I339" s="181">
        <v>912684</v>
      </c>
      <c r="J339" s="75">
        <v>45141</v>
      </c>
      <c r="K339" s="16">
        <f>июл.23!K339+авг.23!H339-авг.23!G339</f>
        <v>924.16999999999973</v>
      </c>
      <c r="L339" s="11"/>
    </row>
    <row r="340" spans="1:12">
      <c r="A340" s="138"/>
      <c r="B340" s="130">
        <v>340</v>
      </c>
      <c r="C340" s="69"/>
      <c r="D340" s="69"/>
      <c r="E340" s="70">
        <f t="shared" si="10"/>
        <v>0</v>
      </c>
      <c r="F340" s="70">
        <v>6.73</v>
      </c>
      <c r="G340" s="69">
        <f t="shared" si="11"/>
        <v>0</v>
      </c>
      <c r="H340" s="70"/>
      <c r="I340" s="181"/>
      <c r="J340" s="75"/>
      <c r="K340" s="69">
        <f>июл.23!K340+авг.23!H340-авг.23!G340</f>
        <v>0</v>
      </c>
      <c r="L340" s="11"/>
    </row>
    <row r="341" spans="1:12">
      <c r="A341" s="138"/>
      <c r="B341" s="119">
        <v>341</v>
      </c>
      <c r="C341" s="69">
        <v>150576</v>
      </c>
      <c r="D341" s="69">
        <v>150578</v>
      </c>
      <c r="E341" s="70">
        <f t="shared" si="10"/>
        <v>2</v>
      </c>
      <c r="F341" s="112">
        <v>4.71</v>
      </c>
      <c r="G341" s="16">
        <f t="shared" si="11"/>
        <v>9.42</v>
      </c>
      <c r="H341" s="70">
        <v>942</v>
      </c>
      <c r="I341" s="181">
        <v>806101</v>
      </c>
      <c r="J341" s="75">
        <v>45141</v>
      </c>
      <c r="K341" s="16">
        <f>июл.23!K341+авг.23!H341-авг.23!G341</f>
        <v>21390.380000000005</v>
      </c>
      <c r="L341" s="11"/>
    </row>
    <row r="342" spans="1:12">
      <c r="A342" s="138"/>
      <c r="B342" s="119">
        <v>342</v>
      </c>
      <c r="C342" s="69">
        <v>57873</v>
      </c>
      <c r="D342" s="69">
        <v>58250</v>
      </c>
      <c r="E342" s="70">
        <f t="shared" si="10"/>
        <v>377</v>
      </c>
      <c r="F342" s="70">
        <v>6.73</v>
      </c>
      <c r="G342" s="16">
        <f t="shared" si="11"/>
        <v>2537.21</v>
      </c>
      <c r="H342" s="70"/>
      <c r="I342" s="168"/>
      <c r="J342" s="75"/>
      <c r="K342" s="16">
        <f>июл.23!K342+авг.23!H342-авг.23!G342</f>
        <v>5421.239999999998</v>
      </c>
      <c r="L342" s="11"/>
    </row>
    <row r="343" spans="1:12">
      <c r="A343" s="138"/>
      <c r="B343" s="119">
        <v>343</v>
      </c>
      <c r="C343" s="69"/>
      <c r="D343" s="69"/>
      <c r="E343" s="70">
        <f t="shared" si="10"/>
        <v>0</v>
      </c>
      <c r="F343" s="70">
        <v>6.73</v>
      </c>
      <c r="G343" s="16">
        <f t="shared" si="11"/>
        <v>0</v>
      </c>
      <c r="H343" s="70"/>
      <c r="I343" s="168"/>
      <c r="J343" s="75"/>
      <c r="K343" s="16">
        <f>июл.23!K343+авг.23!H343-авг.23!G343</f>
        <v>0</v>
      </c>
      <c r="L343" s="11"/>
    </row>
    <row r="344" spans="1:12">
      <c r="A344" s="138"/>
      <c r="B344" s="119">
        <v>344</v>
      </c>
      <c r="C344" s="69">
        <v>9299</v>
      </c>
      <c r="D344" s="69">
        <v>9623</v>
      </c>
      <c r="E344" s="70">
        <f t="shared" si="10"/>
        <v>324</v>
      </c>
      <c r="F344" s="70">
        <v>6.73</v>
      </c>
      <c r="G344" s="16">
        <f t="shared" si="11"/>
        <v>2180.52</v>
      </c>
      <c r="H344" s="70"/>
      <c r="I344" s="168"/>
      <c r="J344" s="75"/>
      <c r="K344" s="16">
        <f>июл.23!K344+авг.23!H344-авг.23!G344</f>
        <v>-4065.3100000000004</v>
      </c>
      <c r="L344" s="11"/>
    </row>
    <row r="345" spans="1:12">
      <c r="A345" s="138"/>
      <c r="B345" s="119">
        <v>345</v>
      </c>
      <c r="C345" s="69">
        <v>6</v>
      </c>
      <c r="D345" s="69">
        <v>6</v>
      </c>
      <c r="E345" s="70">
        <f t="shared" si="10"/>
        <v>0</v>
      </c>
      <c r="F345" s="70">
        <v>6.73</v>
      </c>
      <c r="G345" s="16">
        <f t="shared" si="11"/>
        <v>0</v>
      </c>
      <c r="H345" s="70"/>
      <c r="I345" s="168"/>
      <c r="J345" s="75"/>
      <c r="K345" s="16">
        <f>июл.23!K345+авг.23!H345-авг.23!G345</f>
        <v>0</v>
      </c>
      <c r="L345" s="11"/>
    </row>
    <row r="346" spans="1:12">
      <c r="A346" s="138"/>
      <c r="B346" s="119">
        <v>346</v>
      </c>
      <c r="C346" s="69">
        <v>28161</v>
      </c>
      <c r="D346" s="69">
        <v>28505</v>
      </c>
      <c r="E346" s="70">
        <f t="shared" si="10"/>
        <v>344</v>
      </c>
      <c r="F346" s="70">
        <v>6.73</v>
      </c>
      <c r="G346" s="16">
        <f t="shared" si="11"/>
        <v>2315.1200000000003</v>
      </c>
      <c r="H346" s="70">
        <v>3000</v>
      </c>
      <c r="I346" s="168">
        <v>213</v>
      </c>
      <c r="J346" s="75">
        <v>45145</v>
      </c>
      <c r="K346" s="16">
        <f>июл.23!K346+авг.23!H346-авг.23!G346</f>
        <v>4083.9499999999994</v>
      </c>
      <c r="L346" s="11"/>
    </row>
    <row r="347" spans="1:12">
      <c r="A347" s="138"/>
      <c r="B347" s="119">
        <v>347</v>
      </c>
      <c r="C347" s="69"/>
      <c r="D347" s="69"/>
      <c r="E347" s="70">
        <f t="shared" si="10"/>
        <v>0</v>
      </c>
      <c r="F347" s="70">
        <v>6.73</v>
      </c>
      <c r="G347" s="16">
        <f t="shared" si="11"/>
        <v>0</v>
      </c>
      <c r="H347" s="70"/>
      <c r="I347" s="168"/>
      <c r="J347" s="75"/>
      <c r="K347" s="16">
        <f>июл.23!K347+авг.23!H347-авг.23!G347</f>
        <v>0</v>
      </c>
      <c r="L347" s="11"/>
    </row>
    <row r="348" spans="1:12">
      <c r="A348" s="138"/>
      <c r="B348" s="53">
        <v>348</v>
      </c>
      <c r="C348" s="69">
        <v>20064</v>
      </c>
      <c r="D348" s="69">
        <v>20981</v>
      </c>
      <c r="E348" s="70">
        <f t="shared" si="10"/>
        <v>917</v>
      </c>
      <c r="F348" s="70">
        <v>6.73</v>
      </c>
      <c r="G348" s="16">
        <f t="shared" si="11"/>
        <v>6171.4100000000008</v>
      </c>
      <c r="H348" s="70">
        <v>6000</v>
      </c>
      <c r="I348" s="168">
        <v>841324</v>
      </c>
      <c r="J348" s="75">
        <v>45159</v>
      </c>
      <c r="K348" s="16">
        <f>июл.23!K348+авг.23!H348-авг.23!G348</f>
        <v>-7576.37</v>
      </c>
      <c r="L348" s="11"/>
    </row>
    <row r="349" spans="1:12">
      <c r="A349" s="138"/>
      <c r="B349" s="53">
        <v>349</v>
      </c>
      <c r="C349" s="69">
        <v>93441</v>
      </c>
      <c r="D349" s="69">
        <v>93955</v>
      </c>
      <c r="E349" s="70">
        <f t="shared" si="10"/>
        <v>514</v>
      </c>
      <c r="F349" s="112">
        <v>4.71</v>
      </c>
      <c r="G349" s="71">
        <f t="shared" si="11"/>
        <v>2420.94</v>
      </c>
      <c r="H349" s="70">
        <v>1950</v>
      </c>
      <c r="I349" s="168">
        <v>762776</v>
      </c>
      <c r="J349" s="75">
        <v>45163</v>
      </c>
      <c r="K349" s="16">
        <f>июл.23!K349+авг.23!H349-авг.23!G349</f>
        <v>8089.0599999999995</v>
      </c>
      <c r="L349" s="11"/>
    </row>
    <row r="350" spans="1:12">
      <c r="A350" s="139"/>
      <c r="B350" s="55">
        <v>350</v>
      </c>
      <c r="C350" s="69">
        <v>16200</v>
      </c>
      <c r="D350" s="69">
        <v>16221</v>
      </c>
      <c r="E350" s="70">
        <f t="shared" si="10"/>
        <v>21</v>
      </c>
      <c r="F350" s="112">
        <v>4.71</v>
      </c>
      <c r="G350" s="16">
        <f t="shared" si="11"/>
        <v>98.91</v>
      </c>
      <c r="H350" s="70">
        <v>222</v>
      </c>
      <c r="I350" s="168">
        <v>986610</v>
      </c>
      <c r="J350" s="75">
        <v>45163</v>
      </c>
      <c r="K350" s="16">
        <f>июл.23!K350+авг.23!H350-авг.23!G350</f>
        <v>-98.329999999999842</v>
      </c>
      <c r="L350" s="11"/>
    </row>
    <row r="351" spans="1:12">
      <c r="A351" s="138"/>
      <c r="B351" s="53" t="s">
        <v>21</v>
      </c>
      <c r="C351" s="69">
        <v>8992</v>
      </c>
      <c r="D351" s="69">
        <v>8992</v>
      </c>
      <c r="E351" s="70">
        <f t="shared" si="10"/>
        <v>0</v>
      </c>
      <c r="F351" s="70">
        <v>6.73</v>
      </c>
      <c r="G351" s="16">
        <f t="shared" si="11"/>
        <v>0</v>
      </c>
      <c r="H351" s="70"/>
      <c r="I351" s="168"/>
      <c r="J351" s="75"/>
      <c r="K351" s="16">
        <f>июл.23!K351+авг.23!H351-авг.23!G351</f>
        <v>0</v>
      </c>
      <c r="L351" s="11"/>
    </row>
    <row r="352" spans="1:12">
      <c r="A352" s="93"/>
      <c r="B352" s="135"/>
      <c r="C352" s="69">
        <v>32601</v>
      </c>
      <c r="D352" s="69">
        <v>32865</v>
      </c>
      <c r="E352" s="166">
        <f t="shared" si="10"/>
        <v>264</v>
      </c>
      <c r="F352" s="70">
        <v>6.73</v>
      </c>
      <c r="G352" s="69">
        <f t="shared" si="11"/>
        <v>1776.72</v>
      </c>
      <c r="H352" s="64"/>
      <c r="I352" s="2"/>
      <c r="J352" s="64"/>
      <c r="K352" s="135"/>
    </row>
    <row r="353" spans="1:11">
      <c r="A353" s="93"/>
      <c r="B353" s="135"/>
      <c r="C353" s="69">
        <v>31141</v>
      </c>
      <c r="D353" s="69">
        <v>31578</v>
      </c>
      <c r="E353" s="166">
        <f t="shared" si="10"/>
        <v>437</v>
      </c>
      <c r="F353" s="70">
        <v>6.73</v>
      </c>
      <c r="G353" s="69">
        <f t="shared" si="11"/>
        <v>2941.01</v>
      </c>
      <c r="H353" s="64"/>
      <c r="I353" s="64"/>
      <c r="J353" s="64"/>
      <c r="K353" s="135"/>
    </row>
    <row r="354" spans="1:11">
      <c r="A354" s="93"/>
      <c r="B354" s="135"/>
      <c r="C354" s="69">
        <v>13996</v>
      </c>
      <c r="D354" s="69">
        <v>14252</v>
      </c>
      <c r="E354" s="166">
        <f t="shared" si="10"/>
        <v>256</v>
      </c>
      <c r="F354" s="70">
        <v>6.73</v>
      </c>
      <c r="G354" s="69">
        <f t="shared" si="11"/>
        <v>1722.88</v>
      </c>
      <c r="H354" s="64"/>
      <c r="I354" s="64"/>
      <c r="J354" s="64"/>
      <c r="K354" s="135"/>
    </row>
    <row r="355" spans="1:11">
      <c r="A355" s="9"/>
      <c r="C355" s="64"/>
      <c r="H355" s="64"/>
      <c r="I355" s="64"/>
      <c r="J355" s="64"/>
    </row>
    <row r="356" spans="1:11">
      <c r="C356" s="64"/>
      <c r="H356" s="64"/>
      <c r="I356" s="64"/>
      <c r="J356" s="64"/>
    </row>
    <row r="357" spans="1:11">
      <c r="C357" s="64"/>
      <c r="H357" s="64"/>
      <c r="I357" s="64"/>
      <c r="J357" s="64"/>
    </row>
    <row r="358" spans="1:11">
      <c r="C358" s="64"/>
      <c r="H358" s="64"/>
      <c r="I358" s="64"/>
      <c r="J358" s="64"/>
    </row>
    <row r="359" spans="1:11">
      <c r="C359" s="64"/>
      <c r="H359" s="64"/>
      <c r="I359" s="64"/>
      <c r="J359" s="64"/>
    </row>
    <row r="360" spans="1:11">
      <c r="C360" s="64"/>
      <c r="H360" s="64"/>
      <c r="I360" s="64"/>
      <c r="J360" s="64"/>
    </row>
    <row r="361" spans="1:11">
      <c r="C361" s="64"/>
      <c r="H361" s="64"/>
      <c r="I361" s="64"/>
      <c r="J361" s="64"/>
    </row>
    <row r="362" spans="1:11">
      <c r="C362" s="64"/>
      <c r="H362" s="64"/>
      <c r="I362" s="64"/>
      <c r="J362" s="64"/>
    </row>
    <row r="363" spans="1:11">
      <c r="C363" s="64"/>
      <c r="H363" s="64"/>
      <c r="I363" s="64"/>
      <c r="J363" s="64"/>
    </row>
    <row r="364" spans="1:11">
      <c r="C364" s="64"/>
      <c r="H364" s="64"/>
      <c r="I364" s="64"/>
      <c r="J364" s="64"/>
    </row>
    <row r="365" spans="1:11">
      <c r="C365" s="64"/>
      <c r="H365" s="64"/>
      <c r="I365" s="64"/>
      <c r="J365" s="64"/>
    </row>
    <row r="366" spans="1:11">
      <c r="C366" s="64"/>
      <c r="H366" s="64"/>
      <c r="I366" s="64"/>
      <c r="J366" s="64"/>
    </row>
    <row r="367" spans="1:11">
      <c r="C367" s="64"/>
      <c r="H367" s="64"/>
      <c r="I367" s="64"/>
      <c r="J367" s="64"/>
    </row>
    <row r="368" spans="1:11">
      <c r="C368" s="64"/>
      <c r="H368" s="64"/>
      <c r="I368" s="64"/>
      <c r="J368" s="64"/>
    </row>
    <row r="369" spans="3:10">
      <c r="C369" s="64"/>
      <c r="H369" s="64"/>
      <c r="I369" s="64"/>
      <c r="J369" s="64"/>
    </row>
    <row r="370" spans="3:10">
      <c r="C370" s="64"/>
      <c r="H370" s="64"/>
      <c r="I370" s="64"/>
      <c r="J370" s="64"/>
    </row>
    <row r="371" spans="3:10">
      <c r="C371" s="64"/>
      <c r="H371" s="64"/>
      <c r="I371" s="64"/>
      <c r="J371" s="64"/>
    </row>
    <row r="372" spans="3:10">
      <c r="C372" s="64"/>
      <c r="H372" s="64"/>
      <c r="I372" s="64"/>
      <c r="J372" s="64"/>
    </row>
    <row r="373" spans="3:10">
      <c r="C373" s="64"/>
      <c r="H373" s="64"/>
      <c r="I373" s="64"/>
      <c r="J373" s="64"/>
    </row>
    <row r="374" spans="3:10">
      <c r="C374" s="64"/>
      <c r="H374" s="64"/>
      <c r="I374" s="64"/>
      <c r="J374" s="64"/>
    </row>
    <row r="375" spans="3:10">
      <c r="C375" s="64"/>
      <c r="H375" s="64"/>
      <c r="I375" s="64"/>
      <c r="J375" s="64"/>
    </row>
    <row r="376" spans="3:10">
      <c r="C376" s="64"/>
      <c r="H376" s="64"/>
      <c r="I376" s="64"/>
      <c r="J376" s="64"/>
    </row>
    <row r="377" spans="3:10">
      <c r="C377" s="64"/>
      <c r="H377" s="64"/>
      <c r="I377" s="64"/>
      <c r="J377" s="64"/>
    </row>
    <row r="378" spans="3:10">
      <c r="C378" s="64"/>
      <c r="H378" s="64"/>
      <c r="I378" s="64"/>
      <c r="J378" s="64"/>
    </row>
    <row r="379" spans="3:10">
      <c r="C379" s="64"/>
      <c r="H379" s="64"/>
      <c r="I379" s="64"/>
      <c r="J379" s="64"/>
    </row>
    <row r="380" spans="3:10">
      <c r="C380" s="64"/>
      <c r="H380" s="64"/>
      <c r="I380" s="64"/>
      <c r="J380" s="64"/>
    </row>
    <row r="381" spans="3:10">
      <c r="C381" s="64"/>
      <c r="H381" s="64"/>
      <c r="I381" s="64"/>
      <c r="J381" s="64"/>
    </row>
    <row r="382" spans="3:10">
      <c r="C382" s="64"/>
      <c r="H382" s="64"/>
      <c r="I382" s="64"/>
      <c r="J382" s="64"/>
    </row>
    <row r="383" spans="3:10">
      <c r="C383" s="64"/>
      <c r="H383" s="64"/>
      <c r="I383" s="64"/>
      <c r="J383" s="64"/>
    </row>
    <row r="384" spans="3:10">
      <c r="C384" s="64"/>
      <c r="H384" s="64"/>
      <c r="I384" s="64"/>
      <c r="J384" s="64"/>
    </row>
    <row r="385" spans="3:10">
      <c r="C385" s="64"/>
      <c r="H385" s="64"/>
      <c r="I385" s="64"/>
      <c r="J385" s="64"/>
    </row>
    <row r="386" spans="3:10">
      <c r="C386" s="64"/>
      <c r="H386" s="64"/>
      <c r="I386" s="64"/>
      <c r="J386" s="64"/>
    </row>
    <row r="387" spans="3:10">
      <c r="C387" s="64"/>
      <c r="H387" s="64"/>
      <c r="I387" s="64"/>
      <c r="J387" s="64"/>
    </row>
    <row r="388" spans="3:10">
      <c r="C388" s="64"/>
      <c r="H388" s="64"/>
      <c r="I388" s="64"/>
      <c r="J388" s="64"/>
    </row>
    <row r="389" spans="3:10">
      <c r="C389" s="64"/>
      <c r="H389" s="64"/>
      <c r="I389" s="64"/>
      <c r="J389" s="64"/>
    </row>
    <row r="390" spans="3:10">
      <c r="C390" s="64"/>
      <c r="H390" s="64"/>
      <c r="I390" s="64"/>
      <c r="J390" s="64"/>
    </row>
    <row r="391" spans="3:10">
      <c r="C391" s="64"/>
      <c r="H391" s="64"/>
      <c r="I391" s="64"/>
      <c r="J391" s="64"/>
    </row>
    <row r="392" spans="3:10">
      <c r="C392" s="64"/>
      <c r="H392" s="64"/>
      <c r="I392" s="64"/>
      <c r="J392" s="64"/>
    </row>
    <row r="393" spans="3:10">
      <c r="C393" s="64"/>
      <c r="H393" s="64"/>
      <c r="I393" s="64"/>
      <c r="J393" s="64"/>
    </row>
    <row r="394" spans="3:10">
      <c r="C394" s="64"/>
      <c r="H394" s="64"/>
      <c r="I394" s="64"/>
      <c r="J394" s="64"/>
    </row>
    <row r="395" spans="3:10">
      <c r="C395" s="64"/>
      <c r="H395" s="64"/>
      <c r="I395" s="64"/>
      <c r="J395" s="64"/>
    </row>
    <row r="396" spans="3:10">
      <c r="C396" s="64"/>
      <c r="H396" s="64"/>
      <c r="I396" s="64"/>
      <c r="J396" s="64"/>
    </row>
    <row r="397" spans="3:10">
      <c r="C397" s="64"/>
      <c r="H397" s="64"/>
      <c r="I397" s="64"/>
      <c r="J397" s="64"/>
    </row>
    <row r="398" spans="3:10">
      <c r="C398" s="64"/>
      <c r="H398" s="64"/>
      <c r="I398" s="64"/>
      <c r="J398" s="64"/>
    </row>
    <row r="399" spans="3:10">
      <c r="C399" s="64"/>
      <c r="H399" s="64"/>
      <c r="I399" s="64"/>
      <c r="J399" s="64"/>
    </row>
    <row r="400" spans="3:10">
      <c r="C400" s="64"/>
      <c r="H400" s="64"/>
      <c r="I400" s="64"/>
      <c r="J400" s="64"/>
    </row>
    <row r="401" spans="3:10">
      <c r="C401" s="64"/>
      <c r="H401" s="64"/>
      <c r="I401" s="64"/>
      <c r="J401" s="64"/>
    </row>
    <row r="402" spans="3:10">
      <c r="C402" s="64"/>
      <c r="H402" s="64"/>
      <c r="I402" s="64"/>
      <c r="J402" s="64"/>
    </row>
    <row r="403" spans="3:10">
      <c r="C403" s="64"/>
      <c r="H403" s="64"/>
      <c r="I403" s="64"/>
      <c r="J403" s="64"/>
    </row>
    <row r="404" spans="3:10">
      <c r="C404" s="64"/>
      <c r="H404" s="64"/>
      <c r="I404" s="64"/>
      <c r="J404" s="64"/>
    </row>
    <row r="405" spans="3:10">
      <c r="C405" s="64"/>
      <c r="H405" s="64"/>
      <c r="I405" s="64"/>
      <c r="J405" s="64"/>
    </row>
    <row r="406" spans="3:10">
      <c r="C406" s="64"/>
      <c r="H406" s="64"/>
      <c r="I406" s="64"/>
      <c r="J406" s="64"/>
    </row>
    <row r="407" spans="3:10">
      <c r="C407" s="64"/>
      <c r="H407" s="64"/>
      <c r="I407" s="64"/>
      <c r="J407" s="64"/>
    </row>
    <row r="408" spans="3:10">
      <c r="C408" s="64"/>
      <c r="H408" s="64"/>
      <c r="I408" s="64"/>
      <c r="J408" s="64"/>
    </row>
    <row r="409" spans="3:10">
      <c r="C409" s="64"/>
      <c r="H409" s="64"/>
      <c r="I409" s="64"/>
      <c r="J409" s="64"/>
    </row>
    <row r="410" spans="3:10">
      <c r="C410" s="64"/>
      <c r="H410" s="64"/>
      <c r="I410" s="64"/>
      <c r="J410" s="64"/>
    </row>
    <row r="411" spans="3:10">
      <c r="C411" s="64"/>
      <c r="H411" s="64"/>
      <c r="I411" s="64"/>
      <c r="J411" s="64"/>
    </row>
    <row r="412" spans="3:10">
      <c r="C412" s="64"/>
      <c r="H412" s="64"/>
      <c r="I412" s="64"/>
      <c r="J412" s="64"/>
    </row>
    <row r="413" spans="3:10">
      <c r="C413" s="64"/>
      <c r="H413" s="64"/>
      <c r="I413" s="64"/>
      <c r="J413" s="64"/>
    </row>
    <row r="414" spans="3:10">
      <c r="C414" s="64"/>
      <c r="H414" s="64"/>
      <c r="I414" s="64"/>
      <c r="J414" s="64"/>
    </row>
    <row r="415" spans="3:10">
      <c r="C415" s="64"/>
      <c r="H415" s="64"/>
      <c r="I415" s="64"/>
      <c r="J415" s="64"/>
    </row>
    <row r="416" spans="3:10">
      <c r="H416" s="64"/>
      <c r="I416" s="64"/>
      <c r="J416" s="64"/>
    </row>
    <row r="417" spans="8:10">
      <c r="H417" s="64"/>
      <c r="I417" s="64"/>
      <c r="J417" s="64"/>
    </row>
    <row r="418" spans="8:10">
      <c r="H418" s="64"/>
      <c r="I418" s="64"/>
      <c r="J418" s="64"/>
    </row>
    <row r="419" spans="8:10">
      <c r="H419" s="64"/>
      <c r="I419" s="64"/>
      <c r="J419" s="64"/>
    </row>
    <row r="420" spans="8:10">
      <c r="H420" s="64"/>
      <c r="I420" s="64"/>
      <c r="J420" s="64"/>
    </row>
    <row r="421" spans="8:10">
      <c r="H421" s="64"/>
      <c r="I421" s="64"/>
      <c r="J421" s="64"/>
    </row>
    <row r="422" spans="8:10">
      <c r="H422" s="64"/>
      <c r="I422" s="64"/>
      <c r="J422" s="64"/>
    </row>
    <row r="423" spans="8:10">
      <c r="H423" s="64"/>
      <c r="I423" s="64"/>
      <c r="J423" s="64"/>
    </row>
    <row r="424" spans="8:10">
      <c r="H424" s="64"/>
      <c r="I424" s="64"/>
      <c r="J424" s="64"/>
    </row>
    <row r="425" spans="8:10">
      <c r="H425" s="64"/>
      <c r="I425" s="64"/>
      <c r="J425" s="64"/>
    </row>
    <row r="426" spans="8:10">
      <c r="H426" s="64"/>
      <c r="I426" s="64"/>
      <c r="J426" s="64"/>
    </row>
    <row r="427" spans="8:10">
      <c r="H427" s="64"/>
      <c r="I427" s="64"/>
      <c r="J427" s="64"/>
    </row>
    <row r="428" spans="8:10">
      <c r="H428" s="64"/>
      <c r="I428" s="64"/>
      <c r="J428" s="64"/>
    </row>
    <row r="429" spans="8:10">
      <c r="H429" s="64"/>
      <c r="I429" s="64"/>
      <c r="J429" s="64"/>
    </row>
    <row r="430" spans="8:10">
      <c r="H430" s="64"/>
      <c r="I430" s="64"/>
      <c r="J430" s="64"/>
    </row>
    <row r="431" spans="8:10">
      <c r="H431" s="64"/>
      <c r="I431" s="64"/>
      <c r="J431" s="64"/>
    </row>
    <row r="432" spans="8:10">
      <c r="H432" s="64"/>
      <c r="I432" s="64"/>
      <c r="J432" s="64"/>
    </row>
    <row r="433" spans="8:10">
      <c r="H433" s="64"/>
      <c r="I433" s="64"/>
      <c r="J433" s="64"/>
    </row>
    <row r="434" spans="8:10">
      <c r="H434" s="64"/>
      <c r="I434" s="64"/>
      <c r="J434" s="64"/>
    </row>
    <row r="435" spans="8:10">
      <c r="H435" s="64"/>
      <c r="I435" s="64"/>
      <c r="J435" s="64"/>
    </row>
    <row r="436" spans="8:10">
      <c r="H436" s="64"/>
      <c r="I436" s="64"/>
      <c r="J436" s="64"/>
    </row>
    <row r="437" spans="8:10">
      <c r="H437" s="64"/>
      <c r="I437" s="64"/>
      <c r="J437" s="64"/>
    </row>
    <row r="438" spans="8:10">
      <c r="H438" s="64"/>
      <c r="I438" s="64"/>
      <c r="J438" s="64"/>
    </row>
    <row r="439" spans="8:10">
      <c r="H439" s="64"/>
      <c r="I439" s="64"/>
      <c r="J439" s="64"/>
    </row>
    <row r="440" spans="8:10">
      <c r="H440" s="64"/>
      <c r="I440" s="64"/>
      <c r="J440" s="64"/>
    </row>
    <row r="441" spans="8:10">
      <c r="H441" s="64"/>
      <c r="I441" s="64"/>
      <c r="J441" s="64"/>
    </row>
    <row r="442" spans="8:10">
      <c r="H442" s="64"/>
      <c r="I442" s="64"/>
      <c r="J442" s="64"/>
    </row>
    <row r="443" spans="8:10">
      <c r="H443" s="64"/>
      <c r="I443" s="64"/>
      <c r="J443" s="64"/>
    </row>
    <row r="444" spans="8:10">
      <c r="H444" s="64"/>
      <c r="I444" s="64"/>
      <c r="J444" s="64"/>
    </row>
    <row r="445" spans="8:10">
      <c r="H445" s="64"/>
      <c r="I445" s="64"/>
      <c r="J445" s="64"/>
    </row>
    <row r="446" spans="8:10">
      <c r="H446" s="64"/>
      <c r="I446" s="64"/>
      <c r="J446" s="64"/>
    </row>
    <row r="447" spans="8:10">
      <c r="H447" s="64"/>
      <c r="I447" s="64"/>
      <c r="J447" s="64"/>
    </row>
    <row r="448" spans="8:10">
      <c r="H448" s="64"/>
      <c r="I448" s="64"/>
      <c r="J448" s="64"/>
    </row>
    <row r="449" spans="8:10">
      <c r="H449" s="64"/>
      <c r="I449" s="64"/>
      <c r="J449" s="64"/>
    </row>
    <row r="450" spans="8:10">
      <c r="H450" s="64"/>
      <c r="I450" s="64"/>
      <c r="J450" s="64"/>
    </row>
    <row r="451" spans="8:10">
      <c r="H451" s="64"/>
      <c r="I451" s="64"/>
      <c r="J451" s="64"/>
    </row>
    <row r="452" spans="8:10">
      <c r="H452" s="64"/>
      <c r="I452" s="64"/>
      <c r="J452" s="64"/>
    </row>
    <row r="453" spans="8:10">
      <c r="H453" s="64"/>
      <c r="I453" s="64"/>
      <c r="J453" s="64"/>
    </row>
    <row r="454" spans="8:10">
      <c r="H454" s="64"/>
      <c r="I454" s="64"/>
      <c r="J454" s="64"/>
    </row>
    <row r="455" spans="8:10">
      <c r="H455" s="64"/>
      <c r="I455" s="64"/>
      <c r="J455" s="64"/>
    </row>
    <row r="456" spans="8:10">
      <c r="H456" s="64"/>
      <c r="I456" s="64"/>
      <c r="J456" s="64"/>
    </row>
    <row r="457" spans="8:10">
      <c r="H457" s="64"/>
      <c r="I457" s="64"/>
      <c r="J457" s="64"/>
    </row>
    <row r="458" spans="8:10">
      <c r="H458" s="64"/>
      <c r="I458" s="64"/>
      <c r="J458" s="64"/>
    </row>
    <row r="459" spans="8:10">
      <c r="H459" s="64"/>
      <c r="I459" s="64"/>
      <c r="J459" s="64"/>
    </row>
    <row r="460" spans="8:10">
      <c r="H460" s="64"/>
      <c r="I460" s="64"/>
      <c r="J460" s="64"/>
    </row>
    <row r="461" spans="8:10">
      <c r="H461" s="64"/>
      <c r="I461" s="64"/>
      <c r="J461" s="64"/>
    </row>
    <row r="462" spans="8:10">
      <c r="H462" s="64"/>
      <c r="I462" s="64"/>
      <c r="J462" s="64"/>
    </row>
    <row r="463" spans="8:10">
      <c r="H463" s="64"/>
      <c r="I463" s="64"/>
      <c r="J463" s="64"/>
    </row>
    <row r="464" spans="8:10">
      <c r="H464" s="64"/>
      <c r="I464" s="64"/>
      <c r="J464" s="64"/>
    </row>
    <row r="465" spans="8:10">
      <c r="H465" s="64"/>
      <c r="I465" s="64"/>
      <c r="J465" s="64"/>
    </row>
    <row r="466" spans="8:10">
      <c r="H466" s="64"/>
      <c r="I466" s="64"/>
      <c r="J466" s="64"/>
    </row>
    <row r="467" spans="8:10">
      <c r="H467" s="64"/>
      <c r="I467" s="64"/>
      <c r="J467" s="64"/>
    </row>
    <row r="468" spans="8:10">
      <c r="H468" s="64"/>
      <c r="I468" s="64"/>
      <c r="J468" s="64"/>
    </row>
    <row r="469" spans="8:10">
      <c r="H469" s="64"/>
      <c r="I469" s="64"/>
      <c r="J469" s="64"/>
    </row>
    <row r="470" spans="8:10">
      <c r="H470" s="64"/>
      <c r="I470" s="64"/>
      <c r="J470" s="64"/>
    </row>
    <row r="471" spans="8:10">
      <c r="H471" s="64"/>
      <c r="I471" s="64"/>
      <c r="J471" s="64"/>
    </row>
    <row r="472" spans="8:10">
      <c r="H472" s="64"/>
      <c r="I472" s="64"/>
      <c r="J472" s="64"/>
    </row>
    <row r="473" spans="8:10">
      <c r="H473" s="64"/>
      <c r="I473" s="64"/>
      <c r="J473" s="64"/>
    </row>
    <row r="474" spans="8:10">
      <c r="H474" s="64"/>
      <c r="I474" s="64"/>
      <c r="J474" s="64"/>
    </row>
    <row r="475" spans="8:10">
      <c r="H475" s="64"/>
      <c r="I475" s="64"/>
      <c r="J475" s="64"/>
    </row>
    <row r="476" spans="8:10">
      <c r="H476" s="64"/>
      <c r="I476" s="64"/>
      <c r="J476" s="64"/>
    </row>
    <row r="477" spans="8:10">
      <c r="H477" s="64"/>
      <c r="I477" s="64"/>
      <c r="J477" s="64"/>
    </row>
    <row r="478" spans="8:10">
      <c r="H478" s="64"/>
      <c r="I478" s="64"/>
      <c r="J478" s="64"/>
    </row>
    <row r="479" spans="8:10">
      <c r="H479" s="64"/>
      <c r="I479" s="64"/>
      <c r="J479" s="64"/>
    </row>
    <row r="480" spans="8:10">
      <c r="H480" s="64"/>
      <c r="I480" s="64"/>
      <c r="J480" s="64"/>
    </row>
    <row r="481" spans="8:10">
      <c r="H481" s="64"/>
      <c r="I481" s="64"/>
      <c r="J481" s="64"/>
    </row>
    <row r="482" spans="8:10">
      <c r="H482" s="64"/>
      <c r="I482" s="64"/>
      <c r="J482" s="64"/>
    </row>
    <row r="483" spans="8:10">
      <c r="H483" s="64"/>
      <c r="I483" s="64"/>
      <c r="J483" s="64"/>
    </row>
    <row r="484" spans="8:10">
      <c r="H484" s="64"/>
      <c r="I484" s="64"/>
      <c r="J484" s="64"/>
    </row>
    <row r="485" spans="8:10">
      <c r="H485" s="64"/>
      <c r="I485" s="64"/>
      <c r="J485" s="64"/>
    </row>
    <row r="486" spans="8:10">
      <c r="H486" s="64"/>
      <c r="I486" s="64"/>
      <c r="J486" s="64"/>
    </row>
    <row r="487" spans="8:10">
      <c r="H487" s="64"/>
      <c r="I487" s="64"/>
      <c r="J487" s="64"/>
    </row>
    <row r="488" spans="8:10">
      <c r="H488" s="64"/>
      <c r="I488" s="64"/>
      <c r="J488" s="64"/>
    </row>
    <row r="489" spans="8:10">
      <c r="H489" s="64"/>
      <c r="I489" s="64"/>
      <c r="J489" s="64"/>
    </row>
    <row r="490" spans="8:10">
      <c r="H490" s="64"/>
      <c r="I490" s="64"/>
      <c r="J490" s="64"/>
    </row>
    <row r="491" spans="8:10">
      <c r="H491" s="64"/>
      <c r="I491" s="64"/>
      <c r="J491" s="64"/>
    </row>
    <row r="492" spans="8:10">
      <c r="H492" s="64"/>
      <c r="I492" s="64"/>
      <c r="J492" s="64"/>
    </row>
    <row r="493" spans="8:10">
      <c r="H493" s="64"/>
      <c r="I493" s="64"/>
      <c r="J493" s="64"/>
    </row>
    <row r="494" spans="8:10">
      <c r="H494" s="64"/>
      <c r="I494" s="64"/>
      <c r="J494" s="64"/>
    </row>
    <row r="495" spans="8:10">
      <c r="H495" s="64"/>
      <c r="I495" s="64"/>
      <c r="J495" s="64"/>
    </row>
    <row r="496" spans="8:10">
      <c r="H496" s="64"/>
      <c r="I496" s="64"/>
      <c r="J496" s="64"/>
    </row>
    <row r="497" spans="8:10">
      <c r="H497" s="64"/>
      <c r="I497" s="64"/>
      <c r="J497" s="64"/>
    </row>
    <row r="498" spans="8:10">
      <c r="H498" s="64"/>
      <c r="I498" s="64"/>
      <c r="J498" s="64"/>
    </row>
    <row r="499" spans="8:10">
      <c r="H499" s="64"/>
      <c r="I499" s="64"/>
      <c r="J499" s="64"/>
    </row>
    <row r="500" spans="8:10">
      <c r="H500" s="64"/>
      <c r="I500" s="64"/>
      <c r="J500" s="64"/>
    </row>
    <row r="501" spans="8:10">
      <c r="H501" s="64"/>
      <c r="I501" s="64"/>
      <c r="J501" s="64"/>
    </row>
    <row r="502" spans="8:10">
      <c r="H502" s="64"/>
      <c r="I502" s="64"/>
      <c r="J502" s="64"/>
    </row>
    <row r="503" spans="8:10">
      <c r="H503" s="64"/>
      <c r="I503" s="64"/>
      <c r="J503" s="64"/>
    </row>
    <row r="504" spans="8:10">
      <c r="H504" s="64"/>
      <c r="I504" s="64"/>
      <c r="J504" s="64"/>
    </row>
    <row r="505" spans="8:10">
      <c r="H505" s="64"/>
      <c r="I505" s="64"/>
      <c r="J505" s="64"/>
    </row>
    <row r="506" spans="8:10">
      <c r="H506" s="64"/>
      <c r="I506" s="64"/>
      <c r="J506" s="64"/>
    </row>
    <row r="507" spans="8:10">
      <c r="H507" s="64"/>
      <c r="I507" s="64"/>
      <c r="J507" s="64"/>
    </row>
    <row r="508" spans="8:10">
      <c r="H508" s="64"/>
      <c r="I508" s="64"/>
      <c r="J508" s="64"/>
    </row>
    <row r="509" spans="8:10">
      <c r="H509" s="64"/>
      <c r="I509" s="64"/>
      <c r="J509" s="64"/>
    </row>
    <row r="510" spans="8:10">
      <c r="H510" s="64"/>
      <c r="I510" s="64"/>
      <c r="J510" s="64"/>
    </row>
    <row r="511" spans="8:10">
      <c r="H511" s="64"/>
      <c r="I511" s="64"/>
      <c r="J511" s="64"/>
    </row>
    <row r="512" spans="8:10">
      <c r="H512" s="64"/>
      <c r="I512" s="64"/>
      <c r="J512" s="64"/>
    </row>
    <row r="513" spans="8:10">
      <c r="H513" s="64"/>
      <c r="I513" s="64"/>
      <c r="J513" s="64"/>
    </row>
    <row r="514" spans="8:10">
      <c r="H514" s="64"/>
      <c r="I514" s="64"/>
      <c r="J514" s="64"/>
    </row>
    <row r="515" spans="8:10">
      <c r="H515" s="64"/>
      <c r="I515" s="64"/>
      <c r="J515" s="64"/>
    </row>
    <row r="516" spans="8:10">
      <c r="H516" s="64"/>
      <c r="I516" s="64"/>
      <c r="J516" s="64"/>
    </row>
    <row r="517" spans="8:10">
      <c r="H517" s="64"/>
      <c r="I517" s="64"/>
      <c r="J517" s="64"/>
    </row>
    <row r="518" spans="8:10">
      <c r="H518" s="64"/>
      <c r="I518" s="64"/>
      <c r="J518" s="64"/>
    </row>
    <row r="519" spans="8:10">
      <c r="H519" s="64"/>
      <c r="I519" s="64"/>
      <c r="J519" s="64"/>
    </row>
    <row r="520" spans="8:10">
      <c r="H520" s="64"/>
      <c r="I520" s="64"/>
      <c r="J520" s="64"/>
    </row>
    <row r="521" spans="8:10">
      <c r="H521" s="64"/>
      <c r="I521" s="64"/>
      <c r="J521" s="64"/>
    </row>
    <row r="522" spans="8:10">
      <c r="H522" s="64"/>
      <c r="I522" s="64"/>
      <c r="J522" s="64"/>
    </row>
    <row r="523" spans="8:10">
      <c r="H523" s="64"/>
      <c r="I523" s="64"/>
      <c r="J523" s="64"/>
    </row>
    <row r="524" spans="8:10">
      <c r="H524" s="64"/>
      <c r="I524" s="64"/>
      <c r="J524" s="64"/>
    </row>
    <row r="525" spans="8:10">
      <c r="H525" s="64"/>
      <c r="I525" s="64"/>
      <c r="J525" s="64"/>
    </row>
    <row r="526" spans="8:10">
      <c r="H526" s="64"/>
      <c r="I526" s="64"/>
      <c r="J526" s="64"/>
    </row>
    <row r="527" spans="8:10">
      <c r="H527" s="64"/>
      <c r="I527" s="64"/>
      <c r="J527" s="64"/>
    </row>
    <row r="528" spans="8:10">
      <c r="H528" s="64"/>
      <c r="I528" s="64"/>
      <c r="J528" s="64"/>
    </row>
    <row r="529" spans="8:10">
      <c r="H529" s="64"/>
      <c r="I529" s="64"/>
      <c r="J529" s="64"/>
    </row>
    <row r="530" spans="8:10">
      <c r="H530" s="64"/>
      <c r="I530" s="64"/>
      <c r="J530" s="64"/>
    </row>
    <row r="531" spans="8:10">
      <c r="H531" s="64"/>
      <c r="I531" s="64"/>
      <c r="J531" s="64"/>
    </row>
    <row r="532" spans="8:10">
      <c r="H532" s="64"/>
      <c r="I532" s="64"/>
      <c r="J532" s="64"/>
    </row>
    <row r="533" spans="8:10">
      <c r="H533" s="64"/>
      <c r="I533" s="64"/>
      <c r="J533" s="64"/>
    </row>
    <row r="534" spans="8:10">
      <c r="H534" s="64"/>
      <c r="I534" s="64"/>
      <c r="J534" s="64"/>
    </row>
    <row r="535" spans="8:10">
      <c r="H535" s="64"/>
      <c r="I535" s="64"/>
      <c r="J535" s="64"/>
    </row>
    <row r="536" spans="8:10">
      <c r="H536" s="64"/>
      <c r="I536" s="64"/>
      <c r="J536" s="64"/>
    </row>
    <row r="537" spans="8:10">
      <c r="H537" s="64"/>
      <c r="I537" s="64"/>
      <c r="J537" s="64"/>
    </row>
    <row r="538" spans="8:10">
      <c r="H538" s="64"/>
      <c r="I538" s="64"/>
      <c r="J538" s="64"/>
    </row>
    <row r="539" spans="8:10">
      <c r="H539" s="64"/>
      <c r="I539" s="64"/>
      <c r="J539" s="64"/>
    </row>
    <row r="540" spans="8:10">
      <c r="H540" s="64"/>
      <c r="I540" s="64"/>
      <c r="J540" s="64"/>
    </row>
    <row r="541" spans="8:10">
      <c r="H541" s="64"/>
      <c r="I541" s="64"/>
      <c r="J541" s="64"/>
    </row>
    <row r="542" spans="8:10">
      <c r="H542" s="64"/>
      <c r="I542" s="64"/>
      <c r="J542" s="64"/>
    </row>
    <row r="543" spans="8:10">
      <c r="H543" s="64"/>
      <c r="I543" s="64"/>
      <c r="J543" s="64"/>
    </row>
    <row r="544" spans="8:10">
      <c r="H544" s="64"/>
      <c r="I544" s="64"/>
      <c r="J544" s="64"/>
    </row>
    <row r="545" spans="8:10">
      <c r="H545" s="64"/>
      <c r="I545" s="64"/>
      <c r="J545" s="64"/>
    </row>
    <row r="546" spans="8:10">
      <c r="H546" s="64"/>
      <c r="I546" s="64"/>
      <c r="J546" s="64"/>
    </row>
    <row r="547" spans="8:10">
      <c r="H547" s="64"/>
      <c r="I547" s="64"/>
      <c r="J547" s="64"/>
    </row>
    <row r="548" spans="8:10">
      <c r="H548" s="64"/>
      <c r="I548" s="64"/>
      <c r="J548" s="64"/>
    </row>
    <row r="549" spans="8:10">
      <c r="H549" s="64"/>
      <c r="I549" s="64"/>
      <c r="J549" s="64"/>
    </row>
    <row r="550" spans="8:10">
      <c r="H550" s="64"/>
      <c r="I550" s="64"/>
      <c r="J550" s="64"/>
    </row>
    <row r="551" spans="8:10">
      <c r="H551" s="64"/>
      <c r="I551" s="64"/>
      <c r="J551" s="64"/>
    </row>
    <row r="552" spans="8:10">
      <c r="H552" s="64"/>
      <c r="I552" s="64"/>
      <c r="J552" s="64"/>
    </row>
    <row r="553" spans="8:10">
      <c r="H553" s="64"/>
      <c r="I553" s="64"/>
      <c r="J553" s="64"/>
    </row>
    <row r="554" spans="8:10">
      <c r="H554" s="64"/>
      <c r="I554" s="64"/>
      <c r="J554" s="64"/>
    </row>
    <row r="555" spans="8:10">
      <c r="H555" s="64"/>
      <c r="I555" s="64"/>
      <c r="J555" s="64"/>
    </row>
    <row r="556" spans="8:10">
      <c r="H556" s="64"/>
      <c r="I556" s="64"/>
      <c r="J556" s="64"/>
    </row>
    <row r="557" spans="8:10">
      <c r="H557" s="64"/>
      <c r="I557" s="64"/>
      <c r="J557" s="64"/>
    </row>
    <row r="558" spans="8:10">
      <c r="H558" s="64"/>
      <c r="I558" s="64"/>
      <c r="J558" s="64"/>
    </row>
    <row r="559" spans="8:10">
      <c r="H559" s="64"/>
      <c r="I559" s="64"/>
      <c r="J559" s="64"/>
    </row>
    <row r="560" spans="8:10">
      <c r="H560" s="64"/>
      <c r="I560" s="64"/>
      <c r="J560" s="64"/>
    </row>
    <row r="561" spans="8:10">
      <c r="H561" s="64"/>
      <c r="I561" s="64"/>
      <c r="J561" s="64"/>
    </row>
    <row r="562" spans="8:10">
      <c r="H562" s="64"/>
      <c r="I562" s="64"/>
      <c r="J562" s="64"/>
    </row>
    <row r="563" spans="8:10">
      <c r="H563" s="64"/>
      <c r="I563" s="64"/>
      <c r="J563" s="64"/>
    </row>
    <row r="564" spans="8:10">
      <c r="H564" s="64"/>
      <c r="I564" s="64"/>
      <c r="J564" s="64"/>
    </row>
    <row r="565" spans="8:10">
      <c r="H565" s="64"/>
      <c r="I565" s="64"/>
      <c r="J565" s="64"/>
    </row>
    <row r="566" spans="8:10">
      <c r="H566" s="64"/>
      <c r="I566" s="64"/>
      <c r="J566" s="64"/>
    </row>
    <row r="567" spans="8:10">
      <c r="H567" s="64"/>
      <c r="I567" s="64"/>
      <c r="J567" s="64"/>
    </row>
    <row r="568" spans="8:10">
      <c r="H568" s="64"/>
      <c r="I568" s="64"/>
      <c r="J568" s="64"/>
    </row>
    <row r="569" spans="8:10">
      <c r="H569" s="64"/>
      <c r="I569" s="64"/>
      <c r="J569" s="64"/>
    </row>
    <row r="570" spans="8:10">
      <c r="H570" s="64"/>
      <c r="I570" s="64"/>
      <c r="J570" s="64"/>
    </row>
    <row r="571" spans="8:10">
      <c r="H571" s="64"/>
      <c r="I571" s="64"/>
      <c r="J571" s="64"/>
    </row>
    <row r="572" spans="8:10">
      <c r="H572" s="64"/>
      <c r="I572" s="64"/>
      <c r="J572" s="64"/>
    </row>
    <row r="573" spans="8:10">
      <c r="H573" s="64"/>
      <c r="I573" s="64"/>
      <c r="J573" s="64"/>
    </row>
    <row r="574" spans="8:10">
      <c r="H574" s="64"/>
      <c r="I574" s="64"/>
      <c r="J574" s="64"/>
    </row>
    <row r="575" spans="8:10">
      <c r="H575" s="64"/>
      <c r="I575" s="64"/>
      <c r="J575" s="64"/>
    </row>
    <row r="576" spans="8:10">
      <c r="H576" s="64"/>
      <c r="I576" s="64"/>
      <c r="J576" s="64"/>
    </row>
    <row r="577" spans="8:10">
      <c r="H577" s="64"/>
      <c r="I577" s="64"/>
      <c r="J577" s="64"/>
    </row>
    <row r="578" spans="8:10">
      <c r="H578" s="64"/>
      <c r="I578" s="64"/>
      <c r="J578" s="64"/>
    </row>
    <row r="579" spans="8:10">
      <c r="H579" s="64"/>
      <c r="I579" s="64"/>
      <c r="J579" s="64"/>
    </row>
  </sheetData>
  <autoFilter ref="A6:K354"/>
  <mergeCells count="9">
    <mergeCell ref="A1:K2"/>
    <mergeCell ref="A3:K3"/>
    <mergeCell ref="A5:A6"/>
    <mergeCell ref="B5:B6"/>
    <mergeCell ref="C5:G5"/>
    <mergeCell ref="H5:H6"/>
    <mergeCell ref="I5:I6"/>
    <mergeCell ref="J5:J6"/>
    <mergeCell ref="K5:K6"/>
  </mergeCells>
  <conditionalFormatting sqref="K1:K351">
    <cfRule type="cellIs" dxfId="4" priority="2" operator="lessThan">
      <formula>-0.1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СВОД_2023</vt:lpstr>
      <vt:lpstr>янв.23</vt:lpstr>
      <vt:lpstr>фев.23</vt:lpstr>
      <vt:lpstr>мар.23</vt:lpstr>
      <vt:lpstr>апр.23</vt:lpstr>
      <vt:lpstr>май.23</vt:lpstr>
      <vt:lpstr>июн.23</vt:lpstr>
      <vt:lpstr>июл.23</vt:lpstr>
      <vt:lpstr>авг.23</vt:lpstr>
      <vt:lpstr>сен.23</vt:lpstr>
      <vt:lpstr>окт.23</vt:lpstr>
      <vt:lpstr>ноя.23</vt:lpstr>
      <vt:lpstr>дек.23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Дмитрий</cp:lastModifiedBy>
  <cp:lastPrinted>2022-04-21T06:48:49Z</cp:lastPrinted>
  <dcterms:created xsi:type="dcterms:W3CDTF">2014-03-13T09:13:44Z</dcterms:created>
  <dcterms:modified xsi:type="dcterms:W3CDTF">2024-02-06T09:13:26Z</dcterms:modified>
</cp:coreProperties>
</file>